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5.xml" ContentType="application/vnd.openxmlformats-officedocument.spreadsheetml.pivotTable+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connections.xml" ContentType="application/vnd.openxmlformats-officedocument.spreadsheetml.connections+xml"/>
  <Override PartName="/docProps/app.xml" ContentType="application/vnd.openxmlformats-officedocument.extended-properties+xml"/>
  <Override PartName="/xl/queryTables/queryTable1.xml" ContentType="application/vnd.openxmlformats-officedocument.spreadsheetml.queryTable+xml"/>
  <Override PartName="/xl/tables/table2.xml" ContentType="application/vnd.openxmlformats-officedocument.spreadsheetml.table+xml"/>
  <Override PartName="/xl/calcChain.xml" ContentType="application/vnd.openxmlformats-officedocument.spreadsheetml.calcChain+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hidePivotFieldList="1"/>
  <mc:AlternateContent xmlns:mc="http://schemas.openxmlformats.org/markup-compatibility/2006">
    <mc:Choice Requires="x15">
      <x15ac:absPath xmlns:x15ac="http://schemas.microsoft.com/office/spreadsheetml/2010/11/ac" url="https://ifac529-my.sharepoint.com/personal/kazukoyoshimura_iaasb_org/Documents/Documents/IAASB/Experts/NVivo/Reports/Excel/"/>
    </mc:Choice>
  </mc:AlternateContent>
  <xr:revisionPtr revIDLastSave="497" documentId="11_6A4BC17766BE2B934B51938C4ECE52E72BDAA9A6" xr6:coauthVersionLast="47" xr6:coauthVersionMax="47" xr10:uidLastSave="{6089FFDA-9A86-4B8D-8ADB-E9E79FDA99FC}"/>
  <workbookProtection workbookAlgorithmName="SHA-512" workbookHashValue="efa6GVn/ANL9fE3nKIMabbyDMBwe3FFeQmko+4sey/lQ2dsz/hbf0pLopPDzbXfese2ngJjRuaUIrh1cXVqBIg==" workbookSaltValue="RC3NXTL7Rp/XPr5rmFpq/w==" workbookSpinCount="100000" lockStructure="1"/>
  <bookViews>
    <workbookView xWindow="-28920" yWindow="6165" windowWidth="29040" windowHeight="15720" xr2:uid="{00000000-000D-0000-FFFF-FFFF00000000}"/>
  </bookViews>
  <sheets>
    <sheet name="Question 1" sheetId="8" r:id="rId1"/>
    <sheet name="Question 2" sheetId="10" r:id="rId2"/>
    <sheet name="Question 3.1" sheetId="11" r:id="rId3"/>
    <sheet name="Question 3.2" sheetId="12" r:id="rId4"/>
    <sheet name="Question 3.3" sheetId="13" r:id="rId5"/>
    <sheet name="Question 4" sheetId="14" r:id="rId6"/>
    <sheet name="Question 5" sheetId="15" r:id="rId7"/>
    <sheet name="Question 6" sheetId="16" r:id="rId8"/>
    <sheet name="Respondents Category" sheetId="4" state="hidden" r:id="rId9"/>
    <sheet name="Pivot" sheetId="6" state="hidden" r:id="rId10"/>
    <sheet name="Data" sheetId="3" state="hidden" r:id="rId11"/>
    <sheet name="Table1" sheetId="2" state="hidden" r:id="rId12"/>
    <sheet name="Sheet1" sheetId="1" state="hidden" r:id="rId13"/>
  </sheets>
  <definedNames>
    <definedName name="_xlnm._FilterDatabase" localSheetId="10" hidden="1">Data!$A$1:$F$1537</definedName>
    <definedName name="_xlnm._FilterDatabase" localSheetId="8" hidden="1">'Respondents Category'!$A$2:$B$50</definedName>
    <definedName name="ExternalData_1" localSheetId="11" hidden="1">Table1!$A$1:$C$1537</definedName>
  </definedNames>
  <calcPr calcId="191029"/>
  <pivotCaches>
    <pivotCache cacheId="0" r:id="rId1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16" l="1"/>
  <c r="D6" i="16"/>
  <c r="C6" i="16"/>
  <c r="E6" i="15"/>
  <c r="D6" i="15"/>
  <c r="C6" i="15"/>
  <c r="F6" i="14"/>
  <c r="E6" i="14"/>
  <c r="D6" i="14"/>
  <c r="C6" i="14"/>
  <c r="G6" i="13"/>
  <c r="F6" i="13"/>
  <c r="E6" i="13"/>
  <c r="D6" i="13"/>
  <c r="C6" i="13"/>
  <c r="H6" i="13"/>
  <c r="G6" i="12"/>
  <c r="F6" i="12"/>
  <c r="E6" i="12"/>
  <c r="D6" i="12"/>
  <c r="C6" i="12"/>
  <c r="H6" i="12"/>
  <c r="G6" i="10"/>
  <c r="F6" i="10"/>
  <c r="E6" i="10"/>
  <c r="D6" i="10"/>
  <c r="C6" i="10"/>
  <c r="H6" i="10"/>
  <c r="G6" i="11"/>
  <c r="F6" i="11"/>
  <c r="E6" i="11"/>
  <c r="D6" i="11"/>
  <c r="H6" i="11"/>
  <c r="C6" i="11"/>
  <c r="E6" i="8"/>
  <c r="D6" i="8"/>
  <c r="C6" i="8"/>
  <c r="G6" i="8"/>
  <c r="F6" i="8"/>
  <c r="H6" i="8"/>
  <c r="F3" i="3" l="1"/>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F249" i="3"/>
  <c r="F250" i="3"/>
  <c r="F251" i="3"/>
  <c r="F252" i="3"/>
  <c r="F253" i="3"/>
  <c r="F254" i="3"/>
  <c r="F255" i="3"/>
  <c r="F256" i="3"/>
  <c r="F257" i="3"/>
  <c r="F258" i="3"/>
  <c r="F259" i="3"/>
  <c r="F260" i="3"/>
  <c r="F261" i="3"/>
  <c r="F262" i="3"/>
  <c r="F263" i="3"/>
  <c r="F264" i="3"/>
  <c r="F265" i="3"/>
  <c r="F266" i="3"/>
  <c r="F267" i="3"/>
  <c r="F268" i="3"/>
  <c r="F269" i="3"/>
  <c r="F270" i="3"/>
  <c r="F271" i="3"/>
  <c r="F272" i="3"/>
  <c r="F273" i="3"/>
  <c r="F274" i="3"/>
  <c r="F275" i="3"/>
  <c r="F276" i="3"/>
  <c r="F277" i="3"/>
  <c r="F278" i="3"/>
  <c r="F279" i="3"/>
  <c r="F280" i="3"/>
  <c r="F281" i="3"/>
  <c r="F282" i="3"/>
  <c r="F283" i="3"/>
  <c r="F284" i="3"/>
  <c r="F285" i="3"/>
  <c r="F286" i="3"/>
  <c r="F287" i="3"/>
  <c r="F288" i="3"/>
  <c r="F289" i="3"/>
  <c r="F290" i="3"/>
  <c r="F291" i="3"/>
  <c r="F292" i="3"/>
  <c r="F293" i="3"/>
  <c r="F294" i="3"/>
  <c r="F295" i="3"/>
  <c r="F296" i="3"/>
  <c r="F297" i="3"/>
  <c r="F298" i="3"/>
  <c r="F299" i="3"/>
  <c r="F300" i="3"/>
  <c r="F301" i="3"/>
  <c r="F302" i="3"/>
  <c r="F303" i="3"/>
  <c r="F304" i="3"/>
  <c r="F305" i="3"/>
  <c r="F306" i="3"/>
  <c r="F307" i="3"/>
  <c r="F308" i="3"/>
  <c r="F309" i="3"/>
  <c r="F310" i="3"/>
  <c r="F311" i="3"/>
  <c r="F312" i="3"/>
  <c r="F313" i="3"/>
  <c r="F314" i="3"/>
  <c r="F315" i="3"/>
  <c r="F316" i="3"/>
  <c r="F317" i="3"/>
  <c r="F318" i="3"/>
  <c r="F319" i="3"/>
  <c r="F320" i="3"/>
  <c r="F321" i="3"/>
  <c r="F322" i="3"/>
  <c r="F323" i="3"/>
  <c r="F324" i="3"/>
  <c r="F325" i="3"/>
  <c r="F326" i="3"/>
  <c r="F327" i="3"/>
  <c r="F328" i="3"/>
  <c r="F329" i="3"/>
  <c r="F330" i="3"/>
  <c r="F331" i="3"/>
  <c r="F332" i="3"/>
  <c r="F333" i="3"/>
  <c r="F334" i="3"/>
  <c r="F335" i="3"/>
  <c r="F336" i="3"/>
  <c r="F337" i="3"/>
  <c r="F338" i="3"/>
  <c r="F339" i="3"/>
  <c r="F340" i="3"/>
  <c r="F341" i="3"/>
  <c r="F342" i="3"/>
  <c r="F343" i="3"/>
  <c r="F344" i="3"/>
  <c r="F345" i="3"/>
  <c r="F346" i="3"/>
  <c r="F347" i="3"/>
  <c r="F348" i="3"/>
  <c r="F349" i="3"/>
  <c r="F350" i="3"/>
  <c r="F351" i="3"/>
  <c r="F352" i="3"/>
  <c r="F353" i="3"/>
  <c r="F354" i="3"/>
  <c r="F355" i="3"/>
  <c r="F356" i="3"/>
  <c r="F357" i="3"/>
  <c r="F358" i="3"/>
  <c r="F359" i="3"/>
  <c r="F360" i="3"/>
  <c r="F361" i="3"/>
  <c r="F362" i="3"/>
  <c r="F363" i="3"/>
  <c r="F364" i="3"/>
  <c r="F365" i="3"/>
  <c r="F366" i="3"/>
  <c r="F367" i="3"/>
  <c r="F368" i="3"/>
  <c r="F369" i="3"/>
  <c r="F370" i="3"/>
  <c r="F371" i="3"/>
  <c r="F372" i="3"/>
  <c r="F373" i="3"/>
  <c r="F374" i="3"/>
  <c r="F375" i="3"/>
  <c r="F376" i="3"/>
  <c r="F377" i="3"/>
  <c r="F378" i="3"/>
  <c r="F379" i="3"/>
  <c r="F380" i="3"/>
  <c r="F381" i="3"/>
  <c r="F382" i="3"/>
  <c r="F383" i="3"/>
  <c r="F384" i="3"/>
  <c r="F385" i="3"/>
  <c r="F386" i="3"/>
  <c r="F387" i="3"/>
  <c r="F388" i="3"/>
  <c r="F389" i="3"/>
  <c r="F390" i="3"/>
  <c r="F391" i="3"/>
  <c r="F392" i="3"/>
  <c r="F393" i="3"/>
  <c r="F394" i="3"/>
  <c r="F395" i="3"/>
  <c r="F396" i="3"/>
  <c r="F397" i="3"/>
  <c r="F398" i="3"/>
  <c r="F399" i="3"/>
  <c r="F400" i="3"/>
  <c r="F401" i="3"/>
  <c r="F402" i="3"/>
  <c r="F403" i="3"/>
  <c r="F404" i="3"/>
  <c r="F405" i="3"/>
  <c r="F406" i="3"/>
  <c r="F407" i="3"/>
  <c r="F408" i="3"/>
  <c r="F409" i="3"/>
  <c r="F410" i="3"/>
  <c r="F411" i="3"/>
  <c r="F412" i="3"/>
  <c r="F413" i="3"/>
  <c r="F414" i="3"/>
  <c r="F415" i="3"/>
  <c r="F416" i="3"/>
  <c r="F417" i="3"/>
  <c r="F418" i="3"/>
  <c r="F419" i="3"/>
  <c r="F420" i="3"/>
  <c r="F421" i="3"/>
  <c r="F422" i="3"/>
  <c r="F423" i="3"/>
  <c r="F424" i="3"/>
  <c r="F425" i="3"/>
  <c r="F426" i="3"/>
  <c r="F427" i="3"/>
  <c r="F428" i="3"/>
  <c r="F429" i="3"/>
  <c r="F430" i="3"/>
  <c r="F431" i="3"/>
  <c r="F432" i="3"/>
  <c r="F433" i="3"/>
  <c r="F434" i="3"/>
  <c r="F435" i="3"/>
  <c r="F436" i="3"/>
  <c r="F437" i="3"/>
  <c r="F438" i="3"/>
  <c r="F439" i="3"/>
  <c r="F440" i="3"/>
  <c r="F441" i="3"/>
  <c r="F442" i="3"/>
  <c r="F443" i="3"/>
  <c r="F444" i="3"/>
  <c r="F445" i="3"/>
  <c r="F446" i="3"/>
  <c r="F447" i="3"/>
  <c r="F448" i="3"/>
  <c r="F449" i="3"/>
  <c r="F450" i="3"/>
  <c r="F451" i="3"/>
  <c r="F452" i="3"/>
  <c r="F453" i="3"/>
  <c r="F454" i="3"/>
  <c r="F455" i="3"/>
  <c r="F456" i="3"/>
  <c r="F457" i="3"/>
  <c r="F458" i="3"/>
  <c r="F459" i="3"/>
  <c r="F460" i="3"/>
  <c r="F461" i="3"/>
  <c r="F462" i="3"/>
  <c r="F463" i="3"/>
  <c r="F464" i="3"/>
  <c r="F465" i="3"/>
  <c r="F466" i="3"/>
  <c r="F467" i="3"/>
  <c r="F468" i="3"/>
  <c r="F469" i="3"/>
  <c r="F470" i="3"/>
  <c r="F471" i="3"/>
  <c r="F472" i="3"/>
  <c r="F473" i="3"/>
  <c r="F474" i="3"/>
  <c r="F475" i="3"/>
  <c r="F476" i="3"/>
  <c r="F477" i="3"/>
  <c r="F478" i="3"/>
  <c r="F479" i="3"/>
  <c r="F480" i="3"/>
  <c r="F481" i="3"/>
  <c r="F482" i="3"/>
  <c r="F483" i="3"/>
  <c r="F484" i="3"/>
  <c r="F485" i="3"/>
  <c r="F486" i="3"/>
  <c r="F487" i="3"/>
  <c r="F488" i="3"/>
  <c r="F489" i="3"/>
  <c r="F490" i="3"/>
  <c r="F491" i="3"/>
  <c r="F492" i="3"/>
  <c r="F493" i="3"/>
  <c r="F494" i="3"/>
  <c r="F495" i="3"/>
  <c r="F496" i="3"/>
  <c r="F497" i="3"/>
  <c r="F498" i="3"/>
  <c r="F499" i="3"/>
  <c r="F500" i="3"/>
  <c r="F501" i="3"/>
  <c r="F502" i="3"/>
  <c r="F503" i="3"/>
  <c r="F504" i="3"/>
  <c r="F505" i="3"/>
  <c r="F506" i="3"/>
  <c r="F507" i="3"/>
  <c r="F508" i="3"/>
  <c r="F509" i="3"/>
  <c r="F510" i="3"/>
  <c r="F511" i="3"/>
  <c r="F512" i="3"/>
  <c r="F513" i="3"/>
  <c r="F514" i="3"/>
  <c r="F515" i="3"/>
  <c r="F516" i="3"/>
  <c r="F517" i="3"/>
  <c r="F518" i="3"/>
  <c r="F519" i="3"/>
  <c r="F520" i="3"/>
  <c r="F521" i="3"/>
  <c r="F522" i="3"/>
  <c r="F523" i="3"/>
  <c r="F524" i="3"/>
  <c r="F525" i="3"/>
  <c r="F526" i="3"/>
  <c r="F527" i="3"/>
  <c r="F528" i="3"/>
  <c r="F529" i="3"/>
  <c r="F530" i="3"/>
  <c r="F531" i="3"/>
  <c r="F532" i="3"/>
  <c r="F533" i="3"/>
  <c r="F534" i="3"/>
  <c r="F535" i="3"/>
  <c r="F536" i="3"/>
  <c r="F537" i="3"/>
  <c r="F538" i="3"/>
  <c r="F539" i="3"/>
  <c r="F540" i="3"/>
  <c r="F541" i="3"/>
  <c r="F542" i="3"/>
  <c r="F543" i="3"/>
  <c r="F544" i="3"/>
  <c r="F545" i="3"/>
  <c r="F546" i="3"/>
  <c r="F547" i="3"/>
  <c r="F548" i="3"/>
  <c r="F549" i="3"/>
  <c r="F550" i="3"/>
  <c r="F551" i="3"/>
  <c r="F552" i="3"/>
  <c r="F553" i="3"/>
  <c r="F554" i="3"/>
  <c r="F555" i="3"/>
  <c r="F556" i="3"/>
  <c r="F557" i="3"/>
  <c r="F558" i="3"/>
  <c r="F559" i="3"/>
  <c r="F560" i="3"/>
  <c r="F561" i="3"/>
  <c r="F562" i="3"/>
  <c r="F563" i="3"/>
  <c r="F564" i="3"/>
  <c r="F565" i="3"/>
  <c r="F566" i="3"/>
  <c r="F567" i="3"/>
  <c r="F568" i="3"/>
  <c r="F569" i="3"/>
  <c r="F570" i="3"/>
  <c r="F571" i="3"/>
  <c r="F572" i="3"/>
  <c r="F573" i="3"/>
  <c r="F574" i="3"/>
  <c r="F575" i="3"/>
  <c r="F576" i="3"/>
  <c r="F577" i="3"/>
  <c r="F578" i="3"/>
  <c r="F579" i="3"/>
  <c r="F580" i="3"/>
  <c r="F581" i="3"/>
  <c r="F582" i="3"/>
  <c r="F583" i="3"/>
  <c r="F584" i="3"/>
  <c r="F585" i="3"/>
  <c r="F586" i="3"/>
  <c r="F587" i="3"/>
  <c r="F588" i="3"/>
  <c r="F589" i="3"/>
  <c r="F590" i="3"/>
  <c r="F591" i="3"/>
  <c r="F592" i="3"/>
  <c r="F593" i="3"/>
  <c r="F594" i="3"/>
  <c r="F595" i="3"/>
  <c r="F596" i="3"/>
  <c r="F597" i="3"/>
  <c r="F598" i="3"/>
  <c r="F599" i="3"/>
  <c r="F600" i="3"/>
  <c r="F601" i="3"/>
  <c r="F602" i="3"/>
  <c r="F603" i="3"/>
  <c r="F604" i="3"/>
  <c r="F605" i="3"/>
  <c r="F606" i="3"/>
  <c r="F607" i="3"/>
  <c r="F608" i="3"/>
  <c r="F609" i="3"/>
  <c r="F610" i="3"/>
  <c r="F611" i="3"/>
  <c r="F612" i="3"/>
  <c r="F613" i="3"/>
  <c r="F614" i="3"/>
  <c r="F615" i="3"/>
  <c r="F616" i="3"/>
  <c r="F617" i="3"/>
  <c r="F618" i="3"/>
  <c r="F619" i="3"/>
  <c r="F620" i="3"/>
  <c r="F621" i="3"/>
  <c r="F622" i="3"/>
  <c r="F623" i="3"/>
  <c r="F624" i="3"/>
  <c r="F625" i="3"/>
  <c r="F626" i="3"/>
  <c r="F627" i="3"/>
  <c r="F628" i="3"/>
  <c r="F629" i="3"/>
  <c r="F630" i="3"/>
  <c r="F631" i="3"/>
  <c r="F632" i="3"/>
  <c r="F633" i="3"/>
  <c r="F634" i="3"/>
  <c r="F635" i="3"/>
  <c r="F636" i="3"/>
  <c r="F637" i="3"/>
  <c r="F638" i="3"/>
  <c r="F639" i="3"/>
  <c r="F640" i="3"/>
  <c r="F641" i="3"/>
  <c r="F642" i="3"/>
  <c r="F643" i="3"/>
  <c r="F644" i="3"/>
  <c r="F645" i="3"/>
  <c r="F646" i="3"/>
  <c r="F647" i="3"/>
  <c r="F648" i="3"/>
  <c r="F649" i="3"/>
  <c r="F650" i="3"/>
  <c r="F651" i="3"/>
  <c r="F652" i="3"/>
  <c r="F653" i="3"/>
  <c r="F654" i="3"/>
  <c r="F655" i="3"/>
  <c r="F656" i="3"/>
  <c r="F657" i="3"/>
  <c r="F658" i="3"/>
  <c r="F659" i="3"/>
  <c r="F660" i="3"/>
  <c r="F661" i="3"/>
  <c r="F662" i="3"/>
  <c r="F663" i="3"/>
  <c r="F664" i="3"/>
  <c r="F665" i="3"/>
  <c r="F666" i="3"/>
  <c r="F667" i="3"/>
  <c r="F668" i="3"/>
  <c r="F669" i="3"/>
  <c r="F670" i="3"/>
  <c r="F671" i="3"/>
  <c r="F672" i="3"/>
  <c r="F673" i="3"/>
  <c r="F674" i="3"/>
  <c r="F675" i="3"/>
  <c r="F676" i="3"/>
  <c r="F677" i="3"/>
  <c r="F678" i="3"/>
  <c r="F679" i="3"/>
  <c r="F680" i="3"/>
  <c r="F681" i="3"/>
  <c r="F682" i="3"/>
  <c r="F683" i="3"/>
  <c r="F684" i="3"/>
  <c r="F685" i="3"/>
  <c r="F686" i="3"/>
  <c r="F687" i="3"/>
  <c r="F688" i="3"/>
  <c r="F689" i="3"/>
  <c r="F690" i="3"/>
  <c r="F691" i="3"/>
  <c r="F692" i="3"/>
  <c r="F693" i="3"/>
  <c r="F694" i="3"/>
  <c r="F695" i="3"/>
  <c r="F696" i="3"/>
  <c r="F697" i="3"/>
  <c r="F698" i="3"/>
  <c r="F699" i="3"/>
  <c r="F700" i="3"/>
  <c r="F701" i="3"/>
  <c r="F702" i="3"/>
  <c r="F703" i="3"/>
  <c r="F704" i="3"/>
  <c r="F705" i="3"/>
  <c r="F706" i="3"/>
  <c r="F707" i="3"/>
  <c r="F708" i="3"/>
  <c r="F709" i="3"/>
  <c r="F710" i="3"/>
  <c r="F711" i="3"/>
  <c r="F712" i="3"/>
  <c r="F713" i="3"/>
  <c r="F714" i="3"/>
  <c r="F715" i="3"/>
  <c r="F716" i="3"/>
  <c r="F717" i="3"/>
  <c r="F718" i="3"/>
  <c r="F719" i="3"/>
  <c r="F720" i="3"/>
  <c r="F721" i="3"/>
  <c r="F722" i="3"/>
  <c r="F723" i="3"/>
  <c r="F724" i="3"/>
  <c r="F725" i="3"/>
  <c r="F726" i="3"/>
  <c r="F727" i="3"/>
  <c r="F728" i="3"/>
  <c r="F729" i="3"/>
  <c r="F730" i="3"/>
  <c r="F731" i="3"/>
  <c r="F732" i="3"/>
  <c r="F733" i="3"/>
  <c r="F734" i="3"/>
  <c r="F735" i="3"/>
  <c r="F736" i="3"/>
  <c r="F737" i="3"/>
  <c r="F738" i="3"/>
  <c r="F739" i="3"/>
  <c r="F740" i="3"/>
  <c r="F741" i="3"/>
  <c r="F742" i="3"/>
  <c r="F743" i="3"/>
  <c r="F744" i="3"/>
  <c r="F745" i="3"/>
  <c r="F746" i="3"/>
  <c r="F747" i="3"/>
  <c r="F748" i="3"/>
  <c r="F749" i="3"/>
  <c r="F750" i="3"/>
  <c r="F751" i="3"/>
  <c r="F752" i="3"/>
  <c r="F753" i="3"/>
  <c r="F754" i="3"/>
  <c r="F755" i="3"/>
  <c r="F756" i="3"/>
  <c r="F757" i="3"/>
  <c r="F758" i="3"/>
  <c r="F759" i="3"/>
  <c r="F760" i="3"/>
  <c r="F761" i="3"/>
  <c r="F762" i="3"/>
  <c r="F763" i="3"/>
  <c r="F764" i="3"/>
  <c r="F765" i="3"/>
  <c r="F766" i="3"/>
  <c r="F767" i="3"/>
  <c r="F768" i="3"/>
  <c r="F769" i="3"/>
  <c r="F770" i="3"/>
  <c r="F771" i="3"/>
  <c r="F772" i="3"/>
  <c r="F773" i="3"/>
  <c r="F774" i="3"/>
  <c r="F775" i="3"/>
  <c r="F776" i="3"/>
  <c r="F777" i="3"/>
  <c r="F778" i="3"/>
  <c r="F779" i="3"/>
  <c r="F780" i="3"/>
  <c r="F781" i="3"/>
  <c r="F782" i="3"/>
  <c r="F783" i="3"/>
  <c r="F784" i="3"/>
  <c r="F785" i="3"/>
  <c r="F786" i="3"/>
  <c r="F787" i="3"/>
  <c r="F788" i="3"/>
  <c r="F789" i="3"/>
  <c r="F790" i="3"/>
  <c r="F791" i="3"/>
  <c r="F792" i="3"/>
  <c r="F793" i="3"/>
  <c r="F794" i="3"/>
  <c r="F795" i="3"/>
  <c r="F796" i="3"/>
  <c r="F797" i="3"/>
  <c r="F798" i="3"/>
  <c r="F799" i="3"/>
  <c r="F800" i="3"/>
  <c r="F801" i="3"/>
  <c r="F802" i="3"/>
  <c r="F803" i="3"/>
  <c r="F804" i="3"/>
  <c r="F805" i="3"/>
  <c r="F806" i="3"/>
  <c r="F807" i="3"/>
  <c r="F808" i="3"/>
  <c r="F809" i="3"/>
  <c r="F810" i="3"/>
  <c r="F811" i="3"/>
  <c r="F812" i="3"/>
  <c r="F813" i="3"/>
  <c r="F814" i="3"/>
  <c r="F815" i="3"/>
  <c r="F816" i="3"/>
  <c r="F817" i="3"/>
  <c r="F818" i="3"/>
  <c r="F819" i="3"/>
  <c r="F820" i="3"/>
  <c r="F821" i="3"/>
  <c r="F822" i="3"/>
  <c r="F823" i="3"/>
  <c r="F824" i="3"/>
  <c r="F825" i="3"/>
  <c r="F826" i="3"/>
  <c r="F827" i="3"/>
  <c r="F828" i="3"/>
  <c r="F829" i="3"/>
  <c r="F830" i="3"/>
  <c r="F831" i="3"/>
  <c r="F832" i="3"/>
  <c r="F833" i="3"/>
  <c r="F834" i="3"/>
  <c r="F835" i="3"/>
  <c r="F836" i="3"/>
  <c r="F837" i="3"/>
  <c r="F838" i="3"/>
  <c r="F839" i="3"/>
  <c r="F840" i="3"/>
  <c r="F841" i="3"/>
  <c r="F842" i="3"/>
  <c r="F843" i="3"/>
  <c r="F844" i="3"/>
  <c r="F845" i="3"/>
  <c r="F846" i="3"/>
  <c r="F847" i="3"/>
  <c r="F848" i="3"/>
  <c r="F849" i="3"/>
  <c r="F850" i="3"/>
  <c r="F851" i="3"/>
  <c r="F852" i="3"/>
  <c r="F853" i="3"/>
  <c r="F854" i="3"/>
  <c r="F855" i="3"/>
  <c r="F856" i="3"/>
  <c r="F857" i="3"/>
  <c r="F858" i="3"/>
  <c r="F859" i="3"/>
  <c r="F860" i="3"/>
  <c r="F861" i="3"/>
  <c r="F862" i="3"/>
  <c r="F863" i="3"/>
  <c r="F864" i="3"/>
  <c r="F865" i="3"/>
  <c r="F866" i="3"/>
  <c r="F867" i="3"/>
  <c r="F868" i="3"/>
  <c r="F869" i="3"/>
  <c r="F870" i="3"/>
  <c r="F871" i="3"/>
  <c r="F872" i="3"/>
  <c r="F873" i="3"/>
  <c r="F874" i="3"/>
  <c r="F875" i="3"/>
  <c r="F876" i="3"/>
  <c r="F877" i="3"/>
  <c r="F878" i="3"/>
  <c r="F879" i="3"/>
  <c r="F880" i="3"/>
  <c r="F881" i="3"/>
  <c r="F882" i="3"/>
  <c r="F883" i="3"/>
  <c r="F884" i="3"/>
  <c r="F885" i="3"/>
  <c r="F886" i="3"/>
  <c r="F887" i="3"/>
  <c r="F888" i="3"/>
  <c r="F889" i="3"/>
  <c r="F890" i="3"/>
  <c r="F891" i="3"/>
  <c r="F892" i="3"/>
  <c r="F893" i="3"/>
  <c r="F894" i="3"/>
  <c r="F895" i="3"/>
  <c r="F896" i="3"/>
  <c r="F897" i="3"/>
  <c r="F898" i="3"/>
  <c r="F899" i="3"/>
  <c r="F900" i="3"/>
  <c r="F901" i="3"/>
  <c r="F902" i="3"/>
  <c r="F903" i="3"/>
  <c r="F904" i="3"/>
  <c r="F905" i="3"/>
  <c r="F906" i="3"/>
  <c r="F907" i="3"/>
  <c r="F908" i="3"/>
  <c r="F909" i="3"/>
  <c r="F910" i="3"/>
  <c r="F911" i="3"/>
  <c r="F912" i="3"/>
  <c r="F913" i="3"/>
  <c r="F914" i="3"/>
  <c r="F915" i="3"/>
  <c r="F916" i="3"/>
  <c r="F917" i="3"/>
  <c r="F918" i="3"/>
  <c r="F919" i="3"/>
  <c r="F920" i="3"/>
  <c r="F921" i="3"/>
  <c r="F922" i="3"/>
  <c r="F923" i="3"/>
  <c r="F924" i="3"/>
  <c r="F925" i="3"/>
  <c r="F926" i="3"/>
  <c r="F927" i="3"/>
  <c r="F928" i="3"/>
  <c r="F929" i="3"/>
  <c r="F930" i="3"/>
  <c r="F931" i="3"/>
  <c r="F932" i="3"/>
  <c r="F933" i="3"/>
  <c r="F934" i="3"/>
  <c r="F935" i="3"/>
  <c r="F936" i="3"/>
  <c r="F937" i="3"/>
  <c r="F938" i="3"/>
  <c r="F939" i="3"/>
  <c r="F940" i="3"/>
  <c r="F941" i="3"/>
  <c r="F942" i="3"/>
  <c r="F943" i="3"/>
  <c r="F944" i="3"/>
  <c r="F945" i="3"/>
  <c r="F946" i="3"/>
  <c r="F947" i="3"/>
  <c r="F948" i="3"/>
  <c r="F949" i="3"/>
  <c r="F950" i="3"/>
  <c r="F951" i="3"/>
  <c r="F952" i="3"/>
  <c r="F953" i="3"/>
  <c r="F954" i="3"/>
  <c r="F955" i="3"/>
  <c r="F956" i="3"/>
  <c r="F957" i="3"/>
  <c r="F958" i="3"/>
  <c r="F959" i="3"/>
  <c r="F960" i="3"/>
  <c r="F961" i="3"/>
  <c r="F962" i="3"/>
  <c r="F963" i="3"/>
  <c r="F964" i="3"/>
  <c r="F965" i="3"/>
  <c r="F966" i="3"/>
  <c r="F967" i="3"/>
  <c r="F968" i="3"/>
  <c r="F969" i="3"/>
  <c r="F970" i="3"/>
  <c r="F971" i="3"/>
  <c r="F972" i="3"/>
  <c r="F973" i="3"/>
  <c r="F974" i="3"/>
  <c r="F975" i="3"/>
  <c r="F976" i="3"/>
  <c r="F977" i="3"/>
  <c r="F978" i="3"/>
  <c r="F979" i="3"/>
  <c r="F980" i="3"/>
  <c r="F981" i="3"/>
  <c r="F982" i="3"/>
  <c r="F983" i="3"/>
  <c r="F984" i="3"/>
  <c r="F985" i="3"/>
  <c r="F986" i="3"/>
  <c r="F987" i="3"/>
  <c r="F988" i="3"/>
  <c r="F989" i="3"/>
  <c r="F990" i="3"/>
  <c r="F991" i="3"/>
  <c r="F992" i="3"/>
  <c r="F993" i="3"/>
  <c r="F994" i="3"/>
  <c r="F995" i="3"/>
  <c r="F996" i="3"/>
  <c r="F997" i="3"/>
  <c r="F998" i="3"/>
  <c r="F999" i="3"/>
  <c r="F1000" i="3"/>
  <c r="F1001" i="3"/>
  <c r="F1002" i="3"/>
  <c r="F1003" i="3"/>
  <c r="F1004" i="3"/>
  <c r="F1005" i="3"/>
  <c r="F1006" i="3"/>
  <c r="F1007" i="3"/>
  <c r="F1008" i="3"/>
  <c r="F1009" i="3"/>
  <c r="F1010" i="3"/>
  <c r="F1011" i="3"/>
  <c r="F1012" i="3"/>
  <c r="F1013" i="3"/>
  <c r="F1014" i="3"/>
  <c r="F1015" i="3"/>
  <c r="F1016" i="3"/>
  <c r="F1017" i="3"/>
  <c r="F1018" i="3"/>
  <c r="F1019" i="3"/>
  <c r="F1020" i="3"/>
  <c r="F1021" i="3"/>
  <c r="F1022" i="3"/>
  <c r="F1023" i="3"/>
  <c r="F1024" i="3"/>
  <c r="F1025" i="3"/>
  <c r="F1026" i="3"/>
  <c r="F1027" i="3"/>
  <c r="F1028" i="3"/>
  <c r="F1029" i="3"/>
  <c r="F1030" i="3"/>
  <c r="F1031" i="3"/>
  <c r="F1032" i="3"/>
  <c r="F1033" i="3"/>
  <c r="F1034" i="3"/>
  <c r="F1035" i="3"/>
  <c r="F1036" i="3"/>
  <c r="F1037" i="3"/>
  <c r="F1038" i="3"/>
  <c r="F1039" i="3"/>
  <c r="F1040" i="3"/>
  <c r="F1041" i="3"/>
  <c r="F1042" i="3"/>
  <c r="F1043" i="3"/>
  <c r="F1044" i="3"/>
  <c r="F1045" i="3"/>
  <c r="F1046" i="3"/>
  <c r="F1047" i="3"/>
  <c r="F1048" i="3"/>
  <c r="F1049" i="3"/>
  <c r="F1050" i="3"/>
  <c r="F1051" i="3"/>
  <c r="F1052" i="3"/>
  <c r="F1053" i="3"/>
  <c r="F1054" i="3"/>
  <c r="F1055" i="3"/>
  <c r="F1056" i="3"/>
  <c r="F1057" i="3"/>
  <c r="F1058" i="3"/>
  <c r="F1059" i="3"/>
  <c r="F1060" i="3"/>
  <c r="F1061" i="3"/>
  <c r="F1062" i="3"/>
  <c r="F1063" i="3"/>
  <c r="F1064" i="3"/>
  <c r="F1065" i="3"/>
  <c r="F1066" i="3"/>
  <c r="F1067" i="3"/>
  <c r="F1068" i="3"/>
  <c r="F1069" i="3"/>
  <c r="F1070" i="3"/>
  <c r="F1071" i="3"/>
  <c r="F1072" i="3"/>
  <c r="F1073" i="3"/>
  <c r="F1074" i="3"/>
  <c r="F1075" i="3"/>
  <c r="F1076" i="3"/>
  <c r="F1077" i="3"/>
  <c r="F1078" i="3"/>
  <c r="F1079" i="3"/>
  <c r="F1080" i="3"/>
  <c r="F1081" i="3"/>
  <c r="F1082" i="3"/>
  <c r="F1083" i="3"/>
  <c r="F1084" i="3"/>
  <c r="F1085" i="3"/>
  <c r="F1086" i="3"/>
  <c r="F1087" i="3"/>
  <c r="F1088" i="3"/>
  <c r="F1089" i="3"/>
  <c r="F1090" i="3"/>
  <c r="F1091" i="3"/>
  <c r="F1092" i="3"/>
  <c r="F1093" i="3"/>
  <c r="F1094" i="3"/>
  <c r="F1095" i="3"/>
  <c r="F1096" i="3"/>
  <c r="F1097" i="3"/>
  <c r="F1098" i="3"/>
  <c r="F1099" i="3"/>
  <c r="F1100" i="3"/>
  <c r="F1101" i="3"/>
  <c r="F1102" i="3"/>
  <c r="F1103" i="3"/>
  <c r="F1104" i="3"/>
  <c r="F1105" i="3"/>
  <c r="F1106" i="3"/>
  <c r="F1107" i="3"/>
  <c r="F1108" i="3"/>
  <c r="F1109" i="3"/>
  <c r="F1110" i="3"/>
  <c r="F1111" i="3"/>
  <c r="F1112" i="3"/>
  <c r="F1113" i="3"/>
  <c r="F1114" i="3"/>
  <c r="F1115" i="3"/>
  <c r="F1116" i="3"/>
  <c r="F1117" i="3"/>
  <c r="F1118" i="3"/>
  <c r="F1119" i="3"/>
  <c r="F1120" i="3"/>
  <c r="F1121" i="3"/>
  <c r="F1122" i="3"/>
  <c r="F1123" i="3"/>
  <c r="F1124" i="3"/>
  <c r="F1125" i="3"/>
  <c r="F1126" i="3"/>
  <c r="F1127" i="3"/>
  <c r="F1128" i="3"/>
  <c r="F1129" i="3"/>
  <c r="F1130" i="3"/>
  <c r="F1131" i="3"/>
  <c r="F1132" i="3"/>
  <c r="F1133" i="3"/>
  <c r="F1134" i="3"/>
  <c r="F1135" i="3"/>
  <c r="F1136" i="3"/>
  <c r="F1137" i="3"/>
  <c r="F1138" i="3"/>
  <c r="F1139" i="3"/>
  <c r="F1140" i="3"/>
  <c r="F1141" i="3"/>
  <c r="F1142" i="3"/>
  <c r="F1143" i="3"/>
  <c r="F1144" i="3"/>
  <c r="F1145" i="3"/>
  <c r="F1146" i="3"/>
  <c r="F1147" i="3"/>
  <c r="F1148" i="3"/>
  <c r="F1149" i="3"/>
  <c r="F1150" i="3"/>
  <c r="F1151" i="3"/>
  <c r="F1152" i="3"/>
  <c r="F1153" i="3"/>
  <c r="F1154" i="3"/>
  <c r="F1155" i="3"/>
  <c r="F1156" i="3"/>
  <c r="F1157" i="3"/>
  <c r="F1158" i="3"/>
  <c r="F1159" i="3"/>
  <c r="F1160" i="3"/>
  <c r="F1161" i="3"/>
  <c r="F1162" i="3"/>
  <c r="F1163" i="3"/>
  <c r="F1164" i="3"/>
  <c r="F1165" i="3"/>
  <c r="F1166" i="3"/>
  <c r="F1167" i="3"/>
  <c r="F1168" i="3"/>
  <c r="F1169" i="3"/>
  <c r="F1170" i="3"/>
  <c r="F1171" i="3"/>
  <c r="F1172" i="3"/>
  <c r="F1173" i="3"/>
  <c r="F1174" i="3"/>
  <c r="F1175" i="3"/>
  <c r="F1176" i="3"/>
  <c r="F1177" i="3"/>
  <c r="F1178" i="3"/>
  <c r="F1179" i="3"/>
  <c r="F1180" i="3"/>
  <c r="F1181" i="3"/>
  <c r="F1182" i="3"/>
  <c r="F1183" i="3"/>
  <c r="F1184" i="3"/>
  <c r="F1185" i="3"/>
  <c r="F1186" i="3"/>
  <c r="F1187" i="3"/>
  <c r="F1188" i="3"/>
  <c r="F1189" i="3"/>
  <c r="F1190" i="3"/>
  <c r="F1191" i="3"/>
  <c r="F1192" i="3"/>
  <c r="F1193" i="3"/>
  <c r="F1194" i="3"/>
  <c r="F1195" i="3"/>
  <c r="F1196" i="3"/>
  <c r="F1197" i="3"/>
  <c r="F1198" i="3"/>
  <c r="F1199" i="3"/>
  <c r="F1200" i="3"/>
  <c r="F1201" i="3"/>
  <c r="F1202" i="3"/>
  <c r="F1203" i="3"/>
  <c r="F1204" i="3"/>
  <c r="F1205" i="3"/>
  <c r="F1206" i="3"/>
  <c r="F1207" i="3"/>
  <c r="F1208" i="3"/>
  <c r="F1209" i="3"/>
  <c r="F1210" i="3"/>
  <c r="F1211" i="3"/>
  <c r="F1212" i="3"/>
  <c r="F1213" i="3"/>
  <c r="F1214" i="3"/>
  <c r="F1215" i="3"/>
  <c r="F1216" i="3"/>
  <c r="F1217" i="3"/>
  <c r="F1218" i="3"/>
  <c r="F1219" i="3"/>
  <c r="F1220" i="3"/>
  <c r="F1221" i="3"/>
  <c r="F1222" i="3"/>
  <c r="F1223" i="3"/>
  <c r="F1224" i="3"/>
  <c r="F1225" i="3"/>
  <c r="F1226" i="3"/>
  <c r="F1227" i="3"/>
  <c r="F1228" i="3"/>
  <c r="F1229" i="3"/>
  <c r="F1230" i="3"/>
  <c r="F1231" i="3"/>
  <c r="F1232" i="3"/>
  <c r="F1233" i="3"/>
  <c r="F1234" i="3"/>
  <c r="F1235" i="3"/>
  <c r="F1236" i="3"/>
  <c r="F1237" i="3"/>
  <c r="F1238" i="3"/>
  <c r="F1239" i="3"/>
  <c r="F1240" i="3"/>
  <c r="F1241" i="3"/>
  <c r="F1242" i="3"/>
  <c r="F1243" i="3"/>
  <c r="F1244" i="3"/>
  <c r="F1245" i="3"/>
  <c r="F1246" i="3"/>
  <c r="F1247" i="3"/>
  <c r="F1248" i="3"/>
  <c r="F1249" i="3"/>
  <c r="F1250" i="3"/>
  <c r="F1251" i="3"/>
  <c r="F1252" i="3"/>
  <c r="F1253" i="3"/>
  <c r="F1254" i="3"/>
  <c r="F1255" i="3"/>
  <c r="F1256" i="3"/>
  <c r="F1257" i="3"/>
  <c r="F1258" i="3"/>
  <c r="F1259" i="3"/>
  <c r="F1260" i="3"/>
  <c r="F1261" i="3"/>
  <c r="F1262" i="3"/>
  <c r="F1263" i="3"/>
  <c r="F1264" i="3"/>
  <c r="F1265" i="3"/>
  <c r="F1266" i="3"/>
  <c r="F1267" i="3"/>
  <c r="F1268" i="3"/>
  <c r="F1269" i="3"/>
  <c r="F1270" i="3"/>
  <c r="F1271" i="3"/>
  <c r="F1272" i="3"/>
  <c r="F1273" i="3"/>
  <c r="F1274" i="3"/>
  <c r="F1275" i="3"/>
  <c r="F1276" i="3"/>
  <c r="F1277" i="3"/>
  <c r="F1278" i="3"/>
  <c r="F1279" i="3"/>
  <c r="F1280" i="3"/>
  <c r="F1281" i="3"/>
  <c r="F1282" i="3"/>
  <c r="F1283" i="3"/>
  <c r="F1284" i="3"/>
  <c r="F1285" i="3"/>
  <c r="F1286" i="3"/>
  <c r="F1287" i="3"/>
  <c r="F1288" i="3"/>
  <c r="F1289" i="3"/>
  <c r="F1290" i="3"/>
  <c r="F1291" i="3"/>
  <c r="F1292" i="3"/>
  <c r="F1293" i="3"/>
  <c r="F1294" i="3"/>
  <c r="F1295" i="3"/>
  <c r="F1296" i="3"/>
  <c r="F1297" i="3"/>
  <c r="F1298" i="3"/>
  <c r="F1299" i="3"/>
  <c r="F1300" i="3"/>
  <c r="F1301" i="3"/>
  <c r="F1302" i="3"/>
  <c r="F1303" i="3"/>
  <c r="F1304" i="3"/>
  <c r="F1305" i="3"/>
  <c r="F1306" i="3"/>
  <c r="F1307" i="3"/>
  <c r="F1308" i="3"/>
  <c r="F1309" i="3"/>
  <c r="F1310" i="3"/>
  <c r="F1311" i="3"/>
  <c r="F1312" i="3"/>
  <c r="F1313" i="3"/>
  <c r="F1314" i="3"/>
  <c r="F1315" i="3"/>
  <c r="F1316" i="3"/>
  <c r="F1317" i="3"/>
  <c r="F1318" i="3"/>
  <c r="F1319" i="3"/>
  <c r="F1320" i="3"/>
  <c r="F1321" i="3"/>
  <c r="F1322" i="3"/>
  <c r="F1323" i="3"/>
  <c r="F1324" i="3"/>
  <c r="F1325" i="3"/>
  <c r="F1326" i="3"/>
  <c r="F1327" i="3"/>
  <c r="F1328" i="3"/>
  <c r="F1329" i="3"/>
  <c r="F1330" i="3"/>
  <c r="F1331" i="3"/>
  <c r="F1332" i="3"/>
  <c r="F1333" i="3"/>
  <c r="F1334" i="3"/>
  <c r="F1335" i="3"/>
  <c r="F1336" i="3"/>
  <c r="F1337" i="3"/>
  <c r="F1338" i="3"/>
  <c r="F1339" i="3"/>
  <c r="F1340" i="3"/>
  <c r="F1341" i="3"/>
  <c r="F1342" i="3"/>
  <c r="F1343" i="3"/>
  <c r="F1344" i="3"/>
  <c r="F1345" i="3"/>
  <c r="F1346" i="3"/>
  <c r="F1347" i="3"/>
  <c r="F1348" i="3"/>
  <c r="F1349" i="3"/>
  <c r="F1350" i="3"/>
  <c r="F1351" i="3"/>
  <c r="F1352" i="3"/>
  <c r="F1353" i="3"/>
  <c r="F1354" i="3"/>
  <c r="F1355" i="3"/>
  <c r="F1356" i="3"/>
  <c r="F1357" i="3"/>
  <c r="F1358" i="3"/>
  <c r="F1359" i="3"/>
  <c r="F1360" i="3"/>
  <c r="F1361" i="3"/>
  <c r="F1362" i="3"/>
  <c r="F1363" i="3"/>
  <c r="F1364" i="3"/>
  <c r="F1365" i="3"/>
  <c r="F1366" i="3"/>
  <c r="F1367" i="3"/>
  <c r="F1368" i="3"/>
  <c r="F1369" i="3"/>
  <c r="F1370" i="3"/>
  <c r="F1371" i="3"/>
  <c r="F1372" i="3"/>
  <c r="F1373" i="3"/>
  <c r="F1374" i="3"/>
  <c r="F1375" i="3"/>
  <c r="F1376" i="3"/>
  <c r="F1377" i="3"/>
  <c r="F1378" i="3"/>
  <c r="F1379" i="3"/>
  <c r="F1380" i="3"/>
  <c r="F1381" i="3"/>
  <c r="F1382" i="3"/>
  <c r="F1383" i="3"/>
  <c r="F1384" i="3"/>
  <c r="F1385" i="3"/>
  <c r="F1386" i="3"/>
  <c r="F1387" i="3"/>
  <c r="F1388" i="3"/>
  <c r="F1389" i="3"/>
  <c r="F1390" i="3"/>
  <c r="F1391" i="3"/>
  <c r="F1392" i="3"/>
  <c r="F1393" i="3"/>
  <c r="F1394" i="3"/>
  <c r="F1395" i="3"/>
  <c r="F1396" i="3"/>
  <c r="F1397" i="3"/>
  <c r="F1398" i="3"/>
  <c r="F1399" i="3"/>
  <c r="F1400" i="3"/>
  <c r="F1401" i="3"/>
  <c r="F1402" i="3"/>
  <c r="F1403" i="3"/>
  <c r="F1404" i="3"/>
  <c r="F1405" i="3"/>
  <c r="F1406" i="3"/>
  <c r="F1407" i="3"/>
  <c r="F1408" i="3"/>
  <c r="F1409" i="3"/>
  <c r="F1410" i="3"/>
  <c r="F1411" i="3"/>
  <c r="F1412" i="3"/>
  <c r="F1413" i="3"/>
  <c r="F1414" i="3"/>
  <c r="F1415" i="3"/>
  <c r="F1416" i="3"/>
  <c r="F1417" i="3"/>
  <c r="F1418" i="3"/>
  <c r="F1419" i="3"/>
  <c r="F1420" i="3"/>
  <c r="F1421" i="3"/>
  <c r="F1422" i="3"/>
  <c r="F1423" i="3"/>
  <c r="F1424" i="3"/>
  <c r="F1425" i="3"/>
  <c r="F1426" i="3"/>
  <c r="F1427" i="3"/>
  <c r="F1428" i="3"/>
  <c r="F1429" i="3"/>
  <c r="F1430" i="3"/>
  <c r="F1431" i="3"/>
  <c r="F1432" i="3"/>
  <c r="F1433" i="3"/>
  <c r="F1434" i="3"/>
  <c r="F1435" i="3"/>
  <c r="F1436" i="3"/>
  <c r="F1437" i="3"/>
  <c r="F1438" i="3"/>
  <c r="F1439" i="3"/>
  <c r="F1440" i="3"/>
  <c r="F1441" i="3"/>
  <c r="F1442" i="3"/>
  <c r="F1443" i="3"/>
  <c r="F1444" i="3"/>
  <c r="F1445" i="3"/>
  <c r="F1446" i="3"/>
  <c r="F1447" i="3"/>
  <c r="F1448" i="3"/>
  <c r="F1449" i="3"/>
  <c r="F1450" i="3"/>
  <c r="F1451" i="3"/>
  <c r="F1452" i="3"/>
  <c r="F1453" i="3"/>
  <c r="F1454" i="3"/>
  <c r="F1455" i="3"/>
  <c r="F1456" i="3"/>
  <c r="F1457" i="3"/>
  <c r="F1458" i="3"/>
  <c r="F1459" i="3"/>
  <c r="F1460" i="3"/>
  <c r="F1461" i="3"/>
  <c r="F1462" i="3"/>
  <c r="F1463" i="3"/>
  <c r="F1464" i="3"/>
  <c r="F1465" i="3"/>
  <c r="F1466" i="3"/>
  <c r="F1467" i="3"/>
  <c r="F1468" i="3"/>
  <c r="F1469" i="3"/>
  <c r="F1470" i="3"/>
  <c r="F1471" i="3"/>
  <c r="F1472" i="3"/>
  <c r="F1473" i="3"/>
  <c r="F1474" i="3"/>
  <c r="F1475" i="3"/>
  <c r="F1476" i="3"/>
  <c r="F1477" i="3"/>
  <c r="F1478" i="3"/>
  <c r="F1479" i="3"/>
  <c r="F1480" i="3"/>
  <c r="F1481" i="3"/>
  <c r="F1482" i="3"/>
  <c r="F1483" i="3"/>
  <c r="F1484" i="3"/>
  <c r="F1485" i="3"/>
  <c r="F1486" i="3"/>
  <c r="F1487" i="3"/>
  <c r="F1488" i="3"/>
  <c r="F1489" i="3"/>
  <c r="F1490" i="3"/>
  <c r="F1491" i="3"/>
  <c r="F1492" i="3"/>
  <c r="F1493" i="3"/>
  <c r="F1494" i="3"/>
  <c r="F1495" i="3"/>
  <c r="F1496" i="3"/>
  <c r="F1497" i="3"/>
  <c r="F1498" i="3"/>
  <c r="F1499" i="3"/>
  <c r="F1500" i="3"/>
  <c r="F1501" i="3"/>
  <c r="F1502" i="3"/>
  <c r="F1503" i="3"/>
  <c r="F1504" i="3"/>
  <c r="F1505" i="3"/>
  <c r="F1506" i="3"/>
  <c r="F1507" i="3"/>
  <c r="F1508" i="3"/>
  <c r="F1509" i="3"/>
  <c r="F1510" i="3"/>
  <c r="F1511" i="3"/>
  <c r="F1512" i="3"/>
  <c r="F1513" i="3"/>
  <c r="F1514" i="3"/>
  <c r="F1515" i="3"/>
  <c r="F1516" i="3"/>
  <c r="F1517" i="3"/>
  <c r="F1518" i="3"/>
  <c r="F1519" i="3"/>
  <c r="F1520" i="3"/>
  <c r="F1521" i="3"/>
  <c r="F1522" i="3"/>
  <c r="F1523" i="3"/>
  <c r="F1524" i="3"/>
  <c r="F1525" i="3"/>
  <c r="F1526" i="3"/>
  <c r="F1527" i="3"/>
  <c r="F1528" i="3"/>
  <c r="F1529" i="3"/>
  <c r="F1530" i="3"/>
  <c r="F1531" i="3"/>
  <c r="F1532" i="3"/>
  <c r="F1533" i="3"/>
  <c r="F1534" i="3"/>
  <c r="F1535" i="3"/>
  <c r="F1536" i="3"/>
  <c r="F1537" i="3"/>
  <c r="F2" i="3"/>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559" i="3"/>
  <c r="B560" i="3"/>
  <c r="B561" i="3"/>
  <c r="B562" i="3"/>
  <c r="B563" i="3"/>
  <c r="B564" i="3"/>
  <c r="B565" i="3"/>
  <c r="B566" i="3"/>
  <c r="B567" i="3"/>
  <c r="B568" i="3"/>
  <c r="B569" i="3"/>
  <c r="B570" i="3"/>
  <c r="B571" i="3"/>
  <c r="B572" i="3"/>
  <c r="B573" i="3"/>
  <c r="B574" i="3"/>
  <c r="B575" i="3"/>
  <c r="B576" i="3"/>
  <c r="B577" i="3"/>
  <c r="B578" i="3"/>
  <c r="B579" i="3"/>
  <c r="B580" i="3"/>
  <c r="B581" i="3"/>
  <c r="B582" i="3"/>
  <c r="B583" i="3"/>
  <c r="B584" i="3"/>
  <c r="B585" i="3"/>
  <c r="B586" i="3"/>
  <c r="B587" i="3"/>
  <c r="B588" i="3"/>
  <c r="B589" i="3"/>
  <c r="B590" i="3"/>
  <c r="B591" i="3"/>
  <c r="B592" i="3"/>
  <c r="B593" i="3"/>
  <c r="B594" i="3"/>
  <c r="B595" i="3"/>
  <c r="B596" i="3"/>
  <c r="B597" i="3"/>
  <c r="B598" i="3"/>
  <c r="B599" i="3"/>
  <c r="B600" i="3"/>
  <c r="B601" i="3"/>
  <c r="B602" i="3"/>
  <c r="B603" i="3"/>
  <c r="B604" i="3"/>
  <c r="B605" i="3"/>
  <c r="B606" i="3"/>
  <c r="B607" i="3"/>
  <c r="B608" i="3"/>
  <c r="B609" i="3"/>
  <c r="B610" i="3"/>
  <c r="B611" i="3"/>
  <c r="B612" i="3"/>
  <c r="B613" i="3"/>
  <c r="B614" i="3"/>
  <c r="B615" i="3"/>
  <c r="B616" i="3"/>
  <c r="B617" i="3"/>
  <c r="B618" i="3"/>
  <c r="B619" i="3"/>
  <c r="B620" i="3"/>
  <c r="B621" i="3"/>
  <c r="B622" i="3"/>
  <c r="B623" i="3"/>
  <c r="B624" i="3"/>
  <c r="B625" i="3"/>
  <c r="B626" i="3"/>
  <c r="B627" i="3"/>
  <c r="B628" i="3"/>
  <c r="B629" i="3"/>
  <c r="B630" i="3"/>
  <c r="B631" i="3"/>
  <c r="B632" i="3"/>
  <c r="B633" i="3"/>
  <c r="B634" i="3"/>
  <c r="B635" i="3"/>
  <c r="B636" i="3"/>
  <c r="B637" i="3"/>
  <c r="B638" i="3"/>
  <c r="B639" i="3"/>
  <c r="B640" i="3"/>
  <c r="B641" i="3"/>
  <c r="B642" i="3"/>
  <c r="B643" i="3"/>
  <c r="B644" i="3"/>
  <c r="B645" i="3"/>
  <c r="B646" i="3"/>
  <c r="B647" i="3"/>
  <c r="B648" i="3"/>
  <c r="B649" i="3"/>
  <c r="B650" i="3"/>
  <c r="B651" i="3"/>
  <c r="B652" i="3"/>
  <c r="B653" i="3"/>
  <c r="B654" i="3"/>
  <c r="B655" i="3"/>
  <c r="B656" i="3"/>
  <c r="B657" i="3"/>
  <c r="B658" i="3"/>
  <c r="B659" i="3"/>
  <c r="B660" i="3"/>
  <c r="B661" i="3"/>
  <c r="B662" i="3"/>
  <c r="B663" i="3"/>
  <c r="B664" i="3"/>
  <c r="B665" i="3"/>
  <c r="B666" i="3"/>
  <c r="B667" i="3"/>
  <c r="B668" i="3"/>
  <c r="B669" i="3"/>
  <c r="B670" i="3"/>
  <c r="B671" i="3"/>
  <c r="B672" i="3"/>
  <c r="B673" i="3"/>
  <c r="B674" i="3"/>
  <c r="B675" i="3"/>
  <c r="B676" i="3"/>
  <c r="B677" i="3"/>
  <c r="B678" i="3"/>
  <c r="B679" i="3"/>
  <c r="B680" i="3"/>
  <c r="B681" i="3"/>
  <c r="B682" i="3"/>
  <c r="B683" i="3"/>
  <c r="B684" i="3"/>
  <c r="B685" i="3"/>
  <c r="B686" i="3"/>
  <c r="B687" i="3"/>
  <c r="B688" i="3"/>
  <c r="B689" i="3"/>
  <c r="B690" i="3"/>
  <c r="B691" i="3"/>
  <c r="B692" i="3"/>
  <c r="B693" i="3"/>
  <c r="B694" i="3"/>
  <c r="B695" i="3"/>
  <c r="B696" i="3"/>
  <c r="B697" i="3"/>
  <c r="B698" i="3"/>
  <c r="B699" i="3"/>
  <c r="B700" i="3"/>
  <c r="B701" i="3"/>
  <c r="B702" i="3"/>
  <c r="B703" i="3"/>
  <c r="B704" i="3"/>
  <c r="B705" i="3"/>
  <c r="B706" i="3"/>
  <c r="B707" i="3"/>
  <c r="B708" i="3"/>
  <c r="B709" i="3"/>
  <c r="B710" i="3"/>
  <c r="B711" i="3"/>
  <c r="B712" i="3"/>
  <c r="B713" i="3"/>
  <c r="B714" i="3"/>
  <c r="B715" i="3"/>
  <c r="B716" i="3"/>
  <c r="B717" i="3"/>
  <c r="B718" i="3"/>
  <c r="B719" i="3"/>
  <c r="B720" i="3"/>
  <c r="B721" i="3"/>
  <c r="B722" i="3"/>
  <c r="B723" i="3"/>
  <c r="B724" i="3"/>
  <c r="B725" i="3"/>
  <c r="B726" i="3"/>
  <c r="B727" i="3"/>
  <c r="B728" i="3"/>
  <c r="B729" i="3"/>
  <c r="B730" i="3"/>
  <c r="B731" i="3"/>
  <c r="B732" i="3"/>
  <c r="B733" i="3"/>
  <c r="B734" i="3"/>
  <c r="B735" i="3"/>
  <c r="B736" i="3"/>
  <c r="B737" i="3"/>
  <c r="B738" i="3"/>
  <c r="B739" i="3"/>
  <c r="B740" i="3"/>
  <c r="B741" i="3"/>
  <c r="B742" i="3"/>
  <c r="B743" i="3"/>
  <c r="B744" i="3"/>
  <c r="B745" i="3"/>
  <c r="B746" i="3"/>
  <c r="B747" i="3"/>
  <c r="B748" i="3"/>
  <c r="B749" i="3"/>
  <c r="B750" i="3"/>
  <c r="B751" i="3"/>
  <c r="B752" i="3"/>
  <c r="B753" i="3"/>
  <c r="B754" i="3"/>
  <c r="B755" i="3"/>
  <c r="B756" i="3"/>
  <c r="B757" i="3"/>
  <c r="B758" i="3"/>
  <c r="B759" i="3"/>
  <c r="B760" i="3"/>
  <c r="B761" i="3"/>
  <c r="B762" i="3"/>
  <c r="B763" i="3"/>
  <c r="B764" i="3"/>
  <c r="B765" i="3"/>
  <c r="B766" i="3"/>
  <c r="B767" i="3"/>
  <c r="B768" i="3"/>
  <c r="B769" i="3"/>
  <c r="B770" i="3"/>
  <c r="B771" i="3"/>
  <c r="B772" i="3"/>
  <c r="B773" i="3"/>
  <c r="B774" i="3"/>
  <c r="B775" i="3"/>
  <c r="B776" i="3"/>
  <c r="B777" i="3"/>
  <c r="B778" i="3"/>
  <c r="B779" i="3"/>
  <c r="B780" i="3"/>
  <c r="B781" i="3"/>
  <c r="B782" i="3"/>
  <c r="B783" i="3"/>
  <c r="B784" i="3"/>
  <c r="B785" i="3"/>
  <c r="B786" i="3"/>
  <c r="B787" i="3"/>
  <c r="B788" i="3"/>
  <c r="B789" i="3"/>
  <c r="B790" i="3"/>
  <c r="B791" i="3"/>
  <c r="B792" i="3"/>
  <c r="B793" i="3"/>
  <c r="B794" i="3"/>
  <c r="B795" i="3"/>
  <c r="B796" i="3"/>
  <c r="B797" i="3"/>
  <c r="B798" i="3"/>
  <c r="B799" i="3"/>
  <c r="B800" i="3"/>
  <c r="B801" i="3"/>
  <c r="B802" i="3"/>
  <c r="B803" i="3"/>
  <c r="B804" i="3"/>
  <c r="B805" i="3"/>
  <c r="B806" i="3"/>
  <c r="B807" i="3"/>
  <c r="B808" i="3"/>
  <c r="B809" i="3"/>
  <c r="B810" i="3"/>
  <c r="B811" i="3"/>
  <c r="B812" i="3"/>
  <c r="B813" i="3"/>
  <c r="B814" i="3"/>
  <c r="B815" i="3"/>
  <c r="B816" i="3"/>
  <c r="B817" i="3"/>
  <c r="B818" i="3"/>
  <c r="B819" i="3"/>
  <c r="B820" i="3"/>
  <c r="B821" i="3"/>
  <c r="B822" i="3"/>
  <c r="B823" i="3"/>
  <c r="B824" i="3"/>
  <c r="B825" i="3"/>
  <c r="B826" i="3"/>
  <c r="B827" i="3"/>
  <c r="B828" i="3"/>
  <c r="B829" i="3"/>
  <c r="B830" i="3"/>
  <c r="B831" i="3"/>
  <c r="B832" i="3"/>
  <c r="B833" i="3"/>
  <c r="B834" i="3"/>
  <c r="B835" i="3"/>
  <c r="B836" i="3"/>
  <c r="B837" i="3"/>
  <c r="B838" i="3"/>
  <c r="B839" i="3"/>
  <c r="B840" i="3"/>
  <c r="B841" i="3"/>
  <c r="B842" i="3"/>
  <c r="B843" i="3"/>
  <c r="B844" i="3"/>
  <c r="B845" i="3"/>
  <c r="B846" i="3"/>
  <c r="B847" i="3"/>
  <c r="B848" i="3"/>
  <c r="B849" i="3"/>
  <c r="B850" i="3"/>
  <c r="B851" i="3"/>
  <c r="B852" i="3"/>
  <c r="B853" i="3"/>
  <c r="B854" i="3"/>
  <c r="B855" i="3"/>
  <c r="B856" i="3"/>
  <c r="B857" i="3"/>
  <c r="B858" i="3"/>
  <c r="B859" i="3"/>
  <c r="B860" i="3"/>
  <c r="B861" i="3"/>
  <c r="B862" i="3"/>
  <c r="B863" i="3"/>
  <c r="B864" i="3"/>
  <c r="B865" i="3"/>
  <c r="B866" i="3"/>
  <c r="B867" i="3"/>
  <c r="B868" i="3"/>
  <c r="B869" i="3"/>
  <c r="B870" i="3"/>
  <c r="B871" i="3"/>
  <c r="B872" i="3"/>
  <c r="B873" i="3"/>
  <c r="B874" i="3"/>
  <c r="B875" i="3"/>
  <c r="B876" i="3"/>
  <c r="B877" i="3"/>
  <c r="B878" i="3"/>
  <c r="B879" i="3"/>
  <c r="B880" i="3"/>
  <c r="B881" i="3"/>
  <c r="B882" i="3"/>
  <c r="B883" i="3"/>
  <c r="B884" i="3"/>
  <c r="B885" i="3"/>
  <c r="B886" i="3"/>
  <c r="B887" i="3"/>
  <c r="B888" i="3"/>
  <c r="B889" i="3"/>
  <c r="B890" i="3"/>
  <c r="B891" i="3"/>
  <c r="B892" i="3"/>
  <c r="B893" i="3"/>
  <c r="B894" i="3"/>
  <c r="B895" i="3"/>
  <c r="B896" i="3"/>
  <c r="B897" i="3"/>
  <c r="B898" i="3"/>
  <c r="B899" i="3"/>
  <c r="B900" i="3"/>
  <c r="B901" i="3"/>
  <c r="B902" i="3"/>
  <c r="B903" i="3"/>
  <c r="B904" i="3"/>
  <c r="B905" i="3"/>
  <c r="B906" i="3"/>
  <c r="B907" i="3"/>
  <c r="B908" i="3"/>
  <c r="B909" i="3"/>
  <c r="B910" i="3"/>
  <c r="B911" i="3"/>
  <c r="B912" i="3"/>
  <c r="B913" i="3"/>
  <c r="B914" i="3"/>
  <c r="B915" i="3"/>
  <c r="B916" i="3"/>
  <c r="B917" i="3"/>
  <c r="B918" i="3"/>
  <c r="B919" i="3"/>
  <c r="B920" i="3"/>
  <c r="B921" i="3"/>
  <c r="B922" i="3"/>
  <c r="B923" i="3"/>
  <c r="B924" i="3"/>
  <c r="B925" i="3"/>
  <c r="B926" i="3"/>
  <c r="B927" i="3"/>
  <c r="B928" i="3"/>
  <c r="B929" i="3"/>
  <c r="B930" i="3"/>
  <c r="B931" i="3"/>
  <c r="B932" i="3"/>
  <c r="B933" i="3"/>
  <c r="B934" i="3"/>
  <c r="B935" i="3"/>
  <c r="B936" i="3"/>
  <c r="B937" i="3"/>
  <c r="B938" i="3"/>
  <c r="B939" i="3"/>
  <c r="B940" i="3"/>
  <c r="B941" i="3"/>
  <c r="B942" i="3"/>
  <c r="B943" i="3"/>
  <c r="B944" i="3"/>
  <c r="B945" i="3"/>
  <c r="B946" i="3"/>
  <c r="B947" i="3"/>
  <c r="B948" i="3"/>
  <c r="B949" i="3"/>
  <c r="B950" i="3"/>
  <c r="B951" i="3"/>
  <c r="B952" i="3"/>
  <c r="B953" i="3"/>
  <c r="B954" i="3"/>
  <c r="B955" i="3"/>
  <c r="B956" i="3"/>
  <c r="B957" i="3"/>
  <c r="B958" i="3"/>
  <c r="B959" i="3"/>
  <c r="B960" i="3"/>
  <c r="B961" i="3"/>
  <c r="B962" i="3"/>
  <c r="B963" i="3"/>
  <c r="B964" i="3"/>
  <c r="B965" i="3"/>
  <c r="B966" i="3"/>
  <c r="B967" i="3"/>
  <c r="B968" i="3"/>
  <c r="B969" i="3"/>
  <c r="B970" i="3"/>
  <c r="B971" i="3"/>
  <c r="B972" i="3"/>
  <c r="B973" i="3"/>
  <c r="B974" i="3"/>
  <c r="B975" i="3"/>
  <c r="B976" i="3"/>
  <c r="B977" i="3"/>
  <c r="B978" i="3"/>
  <c r="B979" i="3"/>
  <c r="B980" i="3"/>
  <c r="B981" i="3"/>
  <c r="B982" i="3"/>
  <c r="B983" i="3"/>
  <c r="B984" i="3"/>
  <c r="B985" i="3"/>
  <c r="B986" i="3"/>
  <c r="B987" i="3"/>
  <c r="B988" i="3"/>
  <c r="B989" i="3"/>
  <c r="B990" i="3"/>
  <c r="B991" i="3"/>
  <c r="B992" i="3"/>
  <c r="B993" i="3"/>
  <c r="B994" i="3"/>
  <c r="B995" i="3"/>
  <c r="B996" i="3"/>
  <c r="B997" i="3"/>
  <c r="B998" i="3"/>
  <c r="B999" i="3"/>
  <c r="B1000" i="3"/>
  <c r="B1001" i="3"/>
  <c r="B1002" i="3"/>
  <c r="B1003" i="3"/>
  <c r="B1004" i="3"/>
  <c r="B1005" i="3"/>
  <c r="B1006" i="3"/>
  <c r="B1007" i="3"/>
  <c r="B1008" i="3"/>
  <c r="B1009" i="3"/>
  <c r="B1010" i="3"/>
  <c r="B1011" i="3"/>
  <c r="B1012" i="3"/>
  <c r="B1013" i="3"/>
  <c r="B1014" i="3"/>
  <c r="B1015" i="3"/>
  <c r="B1016" i="3"/>
  <c r="B1017" i="3"/>
  <c r="B1018" i="3"/>
  <c r="B1019" i="3"/>
  <c r="B1020" i="3"/>
  <c r="B1021" i="3"/>
  <c r="B1022" i="3"/>
  <c r="B1023" i="3"/>
  <c r="B1024" i="3"/>
  <c r="B1025" i="3"/>
  <c r="B1026" i="3"/>
  <c r="B1027" i="3"/>
  <c r="B1028" i="3"/>
  <c r="B1029" i="3"/>
  <c r="B1030" i="3"/>
  <c r="B1031" i="3"/>
  <c r="B1032" i="3"/>
  <c r="B1033" i="3"/>
  <c r="B1034" i="3"/>
  <c r="B1035" i="3"/>
  <c r="B1036" i="3"/>
  <c r="B1037" i="3"/>
  <c r="B1038" i="3"/>
  <c r="B1039" i="3"/>
  <c r="B1040" i="3"/>
  <c r="B1041" i="3"/>
  <c r="B1042" i="3"/>
  <c r="B1043" i="3"/>
  <c r="B1044" i="3"/>
  <c r="B1045" i="3"/>
  <c r="B1046" i="3"/>
  <c r="B1047" i="3"/>
  <c r="B1048" i="3"/>
  <c r="B1049" i="3"/>
  <c r="B1050" i="3"/>
  <c r="B1051" i="3"/>
  <c r="B1052" i="3"/>
  <c r="B1053" i="3"/>
  <c r="B1054" i="3"/>
  <c r="B1055" i="3"/>
  <c r="B1056" i="3"/>
  <c r="B1057" i="3"/>
  <c r="B1058" i="3"/>
  <c r="B1059" i="3"/>
  <c r="B1060" i="3"/>
  <c r="B1061" i="3"/>
  <c r="B1062" i="3"/>
  <c r="B1063" i="3"/>
  <c r="B1064" i="3"/>
  <c r="B1065" i="3"/>
  <c r="B1066" i="3"/>
  <c r="B1067" i="3"/>
  <c r="B1068" i="3"/>
  <c r="B1069" i="3"/>
  <c r="B1070" i="3"/>
  <c r="B1071" i="3"/>
  <c r="B1072" i="3"/>
  <c r="B1073" i="3"/>
  <c r="B1074" i="3"/>
  <c r="B1075" i="3"/>
  <c r="B1076" i="3"/>
  <c r="B1077" i="3"/>
  <c r="B1078" i="3"/>
  <c r="B1079" i="3"/>
  <c r="B1080" i="3"/>
  <c r="B1081" i="3"/>
  <c r="B1082" i="3"/>
  <c r="B1083" i="3"/>
  <c r="B1084" i="3"/>
  <c r="B1085" i="3"/>
  <c r="B1086" i="3"/>
  <c r="B1087" i="3"/>
  <c r="B1088" i="3"/>
  <c r="B1089" i="3"/>
  <c r="B1090" i="3"/>
  <c r="B1091" i="3"/>
  <c r="B1092" i="3"/>
  <c r="B1093" i="3"/>
  <c r="B1094" i="3"/>
  <c r="B1095" i="3"/>
  <c r="B1096" i="3"/>
  <c r="B1097" i="3"/>
  <c r="B1098" i="3"/>
  <c r="B1099" i="3"/>
  <c r="B1100" i="3"/>
  <c r="B1101" i="3"/>
  <c r="B1102" i="3"/>
  <c r="B1103" i="3"/>
  <c r="B1104" i="3"/>
  <c r="B1105" i="3"/>
  <c r="B1106" i="3"/>
  <c r="B1107" i="3"/>
  <c r="B1108" i="3"/>
  <c r="B1109" i="3"/>
  <c r="B1110" i="3"/>
  <c r="B1111" i="3"/>
  <c r="B1112" i="3"/>
  <c r="B1113" i="3"/>
  <c r="B1114" i="3"/>
  <c r="B1115" i="3"/>
  <c r="B1116" i="3"/>
  <c r="B1117" i="3"/>
  <c r="B1118" i="3"/>
  <c r="B1119" i="3"/>
  <c r="B1120" i="3"/>
  <c r="B1121" i="3"/>
  <c r="B1122" i="3"/>
  <c r="B1123" i="3"/>
  <c r="B1124" i="3"/>
  <c r="B1125" i="3"/>
  <c r="B1126" i="3"/>
  <c r="B1127" i="3"/>
  <c r="B1128" i="3"/>
  <c r="B1129" i="3"/>
  <c r="B1130" i="3"/>
  <c r="B1131" i="3"/>
  <c r="B1132" i="3"/>
  <c r="B1133" i="3"/>
  <c r="B1134" i="3"/>
  <c r="B1135" i="3"/>
  <c r="B1136" i="3"/>
  <c r="B1137" i="3"/>
  <c r="B1138" i="3"/>
  <c r="B1139" i="3"/>
  <c r="B1140" i="3"/>
  <c r="B1141" i="3"/>
  <c r="B1142" i="3"/>
  <c r="B1143" i="3"/>
  <c r="B1144" i="3"/>
  <c r="B1145" i="3"/>
  <c r="B1146" i="3"/>
  <c r="B1147" i="3"/>
  <c r="B1148" i="3"/>
  <c r="B1149" i="3"/>
  <c r="B1150" i="3"/>
  <c r="B1151" i="3"/>
  <c r="B1152" i="3"/>
  <c r="B1153" i="3"/>
  <c r="B1154" i="3"/>
  <c r="B1155" i="3"/>
  <c r="B1156" i="3"/>
  <c r="B1157" i="3"/>
  <c r="B1158" i="3"/>
  <c r="B1159" i="3"/>
  <c r="B1160" i="3"/>
  <c r="B1161" i="3"/>
  <c r="B1162" i="3"/>
  <c r="B1163" i="3"/>
  <c r="B1164" i="3"/>
  <c r="B1165" i="3"/>
  <c r="B1166" i="3"/>
  <c r="B1167" i="3"/>
  <c r="B1168" i="3"/>
  <c r="B1169" i="3"/>
  <c r="B1170" i="3"/>
  <c r="B1171" i="3"/>
  <c r="B1172" i="3"/>
  <c r="B1173" i="3"/>
  <c r="B1174" i="3"/>
  <c r="B1175" i="3"/>
  <c r="B1176" i="3"/>
  <c r="B1177" i="3"/>
  <c r="B1178" i="3"/>
  <c r="B1179" i="3"/>
  <c r="B1180" i="3"/>
  <c r="B1181" i="3"/>
  <c r="B1182" i="3"/>
  <c r="B1183" i="3"/>
  <c r="B1184" i="3"/>
  <c r="B1185" i="3"/>
  <c r="B1186" i="3"/>
  <c r="B1187" i="3"/>
  <c r="B1188" i="3"/>
  <c r="B1189" i="3"/>
  <c r="B1190" i="3"/>
  <c r="B1191" i="3"/>
  <c r="B1192" i="3"/>
  <c r="B1193" i="3"/>
  <c r="B1194" i="3"/>
  <c r="B1195" i="3"/>
  <c r="B1196" i="3"/>
  <c r="B1197" i="3"/>
  <c r="B1198" i="3"/>
  <c r="B1199" i="3"/>
  <c r="B1200" i="3"/>
  <c r="B1201" i="3"/>
  <c r="B1202" i="3"/>
  <c r="B1203" i="3"/>
  <c r="B1204" i="3"/>
  <c r="B1205" i="3"/>
  <c r="B1206" i="3"/>
  <c r="B1207" i="3"/>
  <c r="B1208" i="3"/>
  <c r="B1209" i="3"/>
  <c r="B1210" i="3"/>
  <c r="B1211" i="3"/>
  <c r="B1212" i="3"/>
  <c r="B1213" i="3"/>
  <c r="B1214" i="3"/>
  <c r="B1215" i="3"/>
  <c r="B1216" i="3"/>
  <c r="B1217" i="3"/>
  <c r="B1218" i="3"/>
  <c r="B1219" i="3"/>
  <c r="B1220" i="3"/>
  <c r="B1221" i="3"/>
  <c r="B1222" i="3"/>
  <c r="B1223" i="3"/>
  <c r="B1224" i="3"/>
  <c r="B1225" i="3"/>
  <c r="B1226" i="3"/>
  <c r="B1227" i="3"/>
  <c r="B1228" i="3"/>
  <c r="B1229" i="3"/>
  <c r="B1230" i="3"/>
  <c r="B1231" i="3"/>
  <c r="B1232" i="3"/>
  <c r="B1233" i="3"/>
  <c r="B1234" i="3"/>
  <c r="B1235" i="3"/>
  <c r="B1236" i="3"/>
  <c r="B1237" i="3"/>
  <c r="B1238" i="3"/>
  <c r="B1239" i="3"/>
  <c r="B1240" i="3"/>
  <c r="B1241" i="3"/>
  <c r="B1242" i="3"/>
  <c r="B1243" i="3"/>
  <c r="B1244" i="3"/>
  <c r="B1245" i="3"/>
  <c r="B1246" i="3"/>
  <c r="B1247" i="3"/>
  <c r="B1248" i="3"/>
  <c r="B1249" i="3"/>
  <c r="B1250" i="3"/>
  <c r="B1251" i="3"/>
  <c r="B1252" i="3"/>
  <c r="B1253" i="3"/>
  <c r="B1254" i="3"/>
  <c r="B1255" i="3"/>
  <c r="B1256" i="3"/>
  <c r="B1257" i="3"/>
  <c r="B1258" i="3"/>
  <c r="B1259" i="3"/>
  <c r="B1260" i="3"/>
  <c r="B1261" i="3"/>
  <c r="B1262" i="3"/>
  <c r="B1263" i="3"/>
  <c r="B1264" i="3"/>
  <c r="B1265" i="3"/>
  <c r="B1266" i="3"/>
  <c r="B1267" i="3"/>
  <c r="B1268" i="3"/>
  <c r="B1269" i="3"/>
  <c r="B1270" i="3"/>
  <c r="B1271" i="3"/>
  <c r="B1272" i="3"/>
  <c r="B1273" i="3"/>
  <c r="B1274" i="3"/>
  <c r="B1275" i="3"/>
  <c r="B1276" i="3"/>
  <c r="B1277" i="3"/>
  <c r="B1278" i="3"/>
  <c r="B1279" i="3"/>
  <c r="B1280" i="3"/>
  <c r="B1281" i="3"/>
  <c r="B1282" i="3"/>
  <c r="B1283" i="3"/>
  <c r="B1284" i="3"/>
  <c r="B1285" i="3"/>
  <c r="B1286" i="3"/>
  <c r="B1287" i="3"/>
  <c r="B1288" i="3"/>
  <c r="B1289" i="3"/>
  <c r="B1290" i="3"/>
  <c r="B1291" i="3"/>
  <c r="B1292" i="3"/>
  <c r="B1293" i="3"/>
  <c r="B1294" i="3"/>
  <c r="B1295" i="3"/>
  <c r="B1296" i="3"/>
  <c r="B1297" i="3"/>
  <c r="B1298" i="3"/>
  <c r="B1299" i="3"/>
  <c r="B1300" i="3"/>
  <c r="B1301" i="3"/>
  <c r="B1302" i="3"/>
  <c r="B1303" i="3"/>
  <c r="B1304" i="3"/>
  <c r="B1305" i="3"/>
  <c r="B1306" i="3"/>
  <c r="B1307" i="3"/>
  <c r="B1308" i="3"/>
  <c r="B1309" i="3"/>
  <c r="B1310" i="3"/>
  <c r="B1311" i="3"/>
  <c r="B1312" i="3"/>
  <c r="B1313" i="3"/>
  <c r="B1314" i="3"/>
  <c r="B1315" i="3"/>
  <c r="B1316" i="3"/>
  <c r="B1317" i="3"/>
  <c r="B1318" i="3"/>
  <c r="B1319" i="3"/>
  <c r="B1320" i="3"/>
  <c r="B1321" i="3"/>
  <c r="B1322" i="3"/>
  <c r="B1323" i="3"/>
  <c r="B1324" i="3"/>
  <c r="B1325" i="3"/>
  <c r="B1326" i="3"/>
  <c r="B1327" i="3"/>
  <c r="B1328" i="3"/>
  <c r="B1329" i="3"/>
  <c r="B1330" i="3"/>
  <c r="B1331" i="3"/>
  <c r="B1332" i="3"/>
  <c r="B1333" i="3"/>
  <c r="B1334" i="3"/>
  <c r="B1335" i="3"/>
  <c r="B1336" i="3"/>
  <c r="B1337" i="3"/>
  <c r="B1338" i="3"/>
  <c r="B1339" i="3"/>
  <c r="B1340" i="3"/>
  <c r="B1341" i="3"/>
  <c r="B1342" i="3"/>
  <c r="B1343" i="3"/>
  <c r="B1344" i="3"/>
  <c r="B1345" i="3"/>
  <c r="B1346" i="3"/>
  <c r="B1347" i="3"/>
  <c r="B1348" i="3"/>
  <c r="B1349" i="3"/>
  <c r="B1350" i="3"/>
  <c r="B1351" i="3"/>
  <c r="B1352" i="3"/>
  <c r="B1353" i="3"/>
  <c r="B1354" i="3"/>
  <c r="B1355" i="3"/>
  <c r="B1356" i="3"/>
  <c r="B1357" i="3"/>
  <c r="B1358" i="3"/>
  <c r="B1359" i="3"/>
  <c r="B1360" i="3"/>
  <c r="B1361" i="3"/>
  <c r="B1362" i="3"/>
  <c r="B1363" i="3"/>
  <c r="B1364" i="3"/>
  <c r="B1365" i="3"/>
  <c r="B1366" i="3"/>
  <c r="B1367" i="3"/>
  <c r="B1368" i="3"/>
  <c r="B1369" i="3"/>
  <c r="B1370" i="3"/>
  <c r="B1371" i="3"/>
  <c r="B1372" i="3"/>
  <c r="B1373" i="3"/>
  <c r="B1374" i="3"/>
  <c r="B1375" i="3"/>
  <c r="B1376" i="3"/>
  <c r="B1377" i="3"/>
  <c r="B1378" i="3"/>
  <c r="B1379" i="3"/>
  <c r="B1380" i="3"/>
  <c r="B1381" i="3"/>
  <c r="B1382" i="3"/>
  <c r="B1383" i="3"/>
  <c r="B1384" i="3"/>
  <c r="B1385" i="3"/>
  <c r="B1386" i="3"/>
  <c r="B1387" i="3"/>
  <c r="B1388" i="3"/>
  <c r="B1389" i="3"/>
  <c r="B1390" i="3"/>
  <c r="B1391" i="3"/>
  <c r="B1392" i="3"/>
  <c r="B1393" i="3"/>
  <c r="B1394" i="3"/>
  <c r="B1395" i="3"/>
  <c r="B1396" i="3"/>
  <c r="B1397" i="3"/>
  <c r="B1398" i="3"/>
  <c r="B1399" i="3"/>
  <c r="B1400" i="3"/>
  <c r="B1401" i="3"/>
  <c r="B1402" i="3"/>
  <c r="B1403" i="3"/>
  <c r="B1404" i="3"/>
  <c r="B1405" i="3"/>
  <c r="B1406" i="3"/>
  <c r="B1407" i="3"/>
  <c r="B1408" i="3"/>
  <c r="B1409" i="3"/>
  <c r="B1410" i="3"/>
  <c r="B1411" i="3"/>
  <c r="B1412" i="3"/>
  <c r="B1413" i="3"/>
  <c r="B1414" i="3"/>
  <c r="B1415" i="3"/>
  <c r="B1416" i="3"/>
  <c r="B1417" i="3"/>
  <c r="B1418" i="3"/>
  <c r="B1419" i="3"/>
  <c r="B1420" i="3"/>
  <c r="B1421" i="3"/>
  <c r="B1422" i="3"/>
  <c r="B1423" i="3"/>
  <c r="B1424" i="3"/>
  <c r="B1425" i="3"/>
  <c r="B1426" i="3"/>
  <c r="B1427" i="3"/>
  <c r="B1428" i="3"/>
  <c r="B1429" i="3"/>
  <c r="B1430" i="3"/>
  <c r="B1431" i="3"/>
  <c r="B1432" i="3"/>
  <c r="B1433" i="3"/>
  <c r="B1434" i="3"/>
  <c r="B1435" i="3"/>
  <c r="B1436" i="3"/>
  <c r="B1437" i="3"/>
  <c r="B1438" i="3"/>
  <c r="B1439" i="3"/>
  <c r="B1440" i="3"/>
  <c r="B1441" i="3"/>
  <c r="B1442" i="3"/>
  <c r="B1443" i="3"/>
  <c r="B1444" i="3"/>
  <c r="B1445" i="3"/>
  <c r="B1446" i="3"/>
  <c r="B1447" i="3"/>
  <c r="B1448" i="3"/>
  <c r="B1449" i="3"/>
  <c r="B1450" i="3"/>
  <c r="B1451" i="3"/>
  <c r="B1452" i="3"/>
  <c r="B1453" i="3"/>
  <c r="B1454" i="3"/>
  <c r="B1455" i="3"/>
  <c r="B1456" i="3"/>
  <c r="B1457" i="3"/>
  <c r="B1458" i="3"/>
  <c r="B1459" i="3"/>
  <c r="B1460" i="3"/>
  <c r="B1461" i="3"/>
  <c r="B1462" i="3"/>
  <c r="B1463" i="3"/>
  <c r="B1464" i="3"/>
  <c r="B1465" i="3"/>
  <c r="B1466" i="3"/>
  <c r="B1467" i="3"/>
  <c r="B1468" i="3"/>
  <c r="B1469" i="3"/>
  <c r="B1470" i="3"/>
  <c r="B1471" i="3"/>
  <c r="B1472" i="3"/>
  <c r="B1473" i="3"/>
  <c r="B1474" i="3"/>
  <c r="B1475" i="3"/>
  <c r="B1476" i="3"/>
  <c r="B1477" i="3"/>
  <c r="B1478" i="3"/>
  <c r="B1479" i="3"/>
  <c r="B1480" i="3"/>
  <c r="B1481" i="3"/>
  <c r="B1482" i="3"/>
  <c r="B1483" i="3"/>
  <c r="B1484" i="3"/>
  <c r="B1485" i="3"/>
  <c r="B1486" i="3"/>
  <c r="B1487" i="3"/>
  <c r="B1488" i="3"/>
  <c r="B1489" i="3"/>
  <c r="B1490" i="3"/>
  <c r="B1491" i="3"/>
  <c r="B1492" i="3"/>
  <c r="B1493" i="3"/>
  <c r="B1494" i="3"/>
  <c r="B1495" i="3"/>
  <c r="B1496" i="3"/>
  <c r="B1497" i="3"/>
  <c r="B1498" i="3"/>
  <c r="B1499" i="3"/>
  <c r="B1500" i="3"/>
  <c r="B1501" i="3"/>
  <c r="B1502" i="3"/>
  <c r="B1503" i="3"/>
  <c r="B1504" i="3"/>
  <c r="B1505" i="3"/>
  <c r="B1506" i="3"/>
  <c r="B1507" i="3"/>
  <c r="B1508" i="3"/>
  <c r="B1509" i="3"/>
  <c r="B1510" i="3"/>
  <c r="B1511" i="3"/>
  <c r="B1512" i="3"/>
  <c r="B1513" i="3"/>
  <c r="B1514" i="3"/>
  <c r="B1515" i="3"/>
  <c r="B1516" i="3"/>
  <c r="B1517" i="3"/>
  <c r="B1518" i="3"/>
  <c r="B1519" i="3"/>
  <c r="B1520" i="3"/>
  <c r="B1521" i="3"/>
  <c r="B1522" i="3"/>
  <c r="B1523" i="3"/>
  <c r="B1524" i="3"/>
  <c r="B1525" i="3"/>
  <c r="B1526" i="3"/>
  <c r="B1527" i="3"/>
  <c r="B1528" i="3"/>
  <c r="B1529" i="3"/>
  <c r="B1530" i="3"/>
  <c r="B1531" i="3"/>
  <c r="B1532" i="3"/>
  <c r="B1533" i="3"/>
  <c r="B1534" i="3"/>
  <c r="B1535" i="3"/>
  <c r="B1536" i="3"/>
  <c r="B1537" i="3"/>
  <c r="B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7A07BE8-0621-462D-B56F-29BCB6CF177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<sst xmlns="http://schemas.openxmlformats.org/spreadsheetml/2006/main" count="12670" uniqueCount="130">
  <si>
    <t>Provincial Auditor Saskatchewan</t>
  </si>
  <si>
    <t>Royal Netherlands Institute of Chartered Accountants</t>
  </si>
  <si>
    <t>Instituto Mexicano de Contadores Públicos</t>
  </si>
  <si>
    <t>2.4 Disagree with comments</t>
  </si>
  <si>
    <t>Group of Latin American Accounting Standards Setters</t>
  </si>
  <si>
    <t>Federation of Accounting Professions of Thailand</t>
  </si>
  <si>
    <t>3.3.3 Neither agree or disagree</t>
  </si>
  <si>
    <t>Accounting and Auditing Advisory Committee of the Virginia Society of CPAs</t>
  </si>
  <si>
    <t>Australian Auditing and Assurance Standards Board</t>
  </si>
  <si>
    <t>3.1.4 Disagree with comments</t>
  </si>
  <si>
    <t>1.3 Neither agree or disagree</t>
  </si>
  <si>
    <t>3.2.4 Disagree with comments</t>
  </si>
  <si>
    <t>Independent Regulatory Board for Auditors - South Africa</t>
  </si>
  <si>
    <t>Nordic Federation of Public Accountants</t>
  </si>
  <si>
    <t>Botswana Institute of Chartered Accountants</t>
  </si>
  <si>
    <t>5.1 Response</t>
  </si>
  <si>
    <t>Association of Chartered Certified Accountants and Chartered Accountants Australia and New Zealand</t>
  </si>
  <si>
    <t>Government Accountability Office – United States</t>
  </si>
  <si>
    <t>2.2 Agree with comments</t>
  </si>
  <si>
    <t>3.1.2 Agree with comments</t>
  </si>
  <si>
    <t>Mo Chartered Accountants (Zimbabwe)</t>
  </si>
  <si>
    <t>6.2 No response</t>
  </si>
  <si>
    <t>1.1 Agree</t>
  </si>
  <si>
    <t>3.1.1 Agree</t>
  </si>
  <si>
    <t>Wirtschaftsprüferkammer</t>
  </si>
  <si>
    <t>1.2 Agree with comments</t>
  </si>
  <si>
    <t>3.2.5 No response</t>
  </si>
  <si>
    <t>2.3 Neither agree or disagree</t>
  </si>
  <si>
    <t>3.1.3 Neither agree or disagree</t>
  </si>
  <si>
    <t>BDO International</t>
  </si>
  <si>
    <t>1.4 Disagree with comments</t>
  </si>
  <si>
    <t>Ernst &amp; Young Global Limited</t>
  </si>
  <si>
    <t>4.3 No response</t>
  </si>
  <si>
    <t>Institute of Singapore Chartered Accountants</t>
  </si>
  <si>
    <t>2.1 Agree</t>
  </si>
  <si>
    <t>Malaysian Institute of Accountants - Auditing and Assurance Standards Board</t>
  </si>
  <si>
    <t>American Institute of Certified Public Accountants</t>
  </si>
  <si>
    <t>4.2 No other matters to raise</t>
  </si>
  <si>
    <t>3.3.4 Disagree with comments</t>
  </si>
  <si>
    <t>Accountancy Europe</t>
  </si>
  <si>
    <t>3.2.2 Agree with comments</t>
  </si>
  <si>
    <t>3.2.3 Neither agree or disagree</t>
  </si>
  <si>
    <t>1.5 No response</t>
  </si>
  <si>
    <t>Institute of Chartered Accountants in England and Wales</t>
  </si>
  <si>
    <t>ASEAN Federation of Accountants</t>
  </si>
  <si>
    <t>3.2.1 Agree</t>
  </si>
  <si>
    <t>3.1.5 No response</t>
  </si>
  <si>
    <t>Auditing and Assurance Standards Board Canada</t>
  </si>
  <si>
    <t>5.2 No response</t>
  </si>
  <si>
    <t>Grant Thornton International Ltd</t>
  </si>
  <si>
    <t>FACPCE</t>
  </si>
  <si>
    <t>KPMG International Limited</t>
  </si>
  <si>
    <t>Saudi Organization for Chartered and Professional Accountants</t>
  </si>
  <si>
    <t>6.1 Response</t>
  </si>
  <si>
    <t>International Forum of Independent Audit Regulators</t>
  </si>
  <si>
    <t>2.5 No response</t>
  </si>
  <si>
    <t>International Federation of Accountants</t>
  </si>
  <si>
    <t>Total</t>
  </si>
  <si>
    <t>3.3.1 Agree</t>
  </si>
  <si>
    <t>Public Accountants and Auditors Board Zimbabwe</t>
  </si>
  <si>
    <t>New Zealand Auditing and Assurance Standards Board</t>
  </si>
  <si>
    <t>Institut der Wirtschaftsprüfer</t>
  </si>
  <si>
    <t>Forvis Mazars</t>
  </si>
  <si>
    <t>Pan African Federation of Accountants</t>
  </si>
  <si>
    <t>PricewaterhouseCoopers</t>
  </si>
  <si>
    <t>European Federation of Accountants and Auditors for SMEs</t>
  </si>
  <si>
    <t>South African Institute of Chartered Accountants</t>
  </si>
  <si>
    <t>RSM International Limited</t>
  </si>
  <si>
    <t>4.1 Yes with comments</t>
  </si>
  <si>
    <t>Japanese Institute of Certified Public Accountants</t>
  </si>
  <si>
    <t>Institute of Chartered Accountants of Nigeria</t>
  </si>
  <si>
    <t>Consejo General de Economistas de España</t>
  </si>
  <si>
    <t>Yes</t>
  </si>
  <si>
    <t>3.3.2 Agree with comments</t>
  </si>
  <si>
    <t>National Association of State Boards of Accountancy</t>
  </si>
  <si>
    <t>Financial Reporting Council (UK)</t>
  </si>
  <si>
    <t>Hong Kong Institute of Certified Public Accountants</t>
  </si>
  <si>
    <t>Deloitte</t>
  </si>
  <si>
    <t>Malaysian Institute of Certified Public Accountants</t>
  </si>
  <si>
    <t>CPA Australia</t>
  </si>
  <si>
    <t>3.3.5 No response</t>
  </si>
  <si>
    <t>Institute of Chartered Accountants Ghana</t>
  </si>
  <si>
    <t>No</t>
  </si>
  <si>
    <t>Respondents</t>
  </si>
  <si>
    <t>Attribute</t>
  </si>
  <si>
    <t>Value</t>
  </si>
  <si>
    <t>Response</t>
  </si>
  <si>
    <t>Question</t>
  </si>
  <si>
    <t>Respondents Category</t>
  </si>
  <si>
    <t>Response Value</t>
  </si>
  <si>
    <t xml:space="preserve">Organization </t>
  </si>
  <si>
    <t>Stakeholder Group</t>
  </si>
  <si>
    <t>Question 1</t>
  </si>
  <si>
    <t>Question 2</t>
  </si>
  <si>
    <t>Question 3.1</t>
  </si>
  <si>
    <t>Question 3.2</t>
  </si>
  <si>
    <t>Question 3.3</t>
  </si>
  <si>
    <t>Question 4</t>
  </si>
  <si>
    <t>Question 5</t>
  </si>
  <si>
    <t>Question 6</t>
  </si>
  <si>
    <t>Column Labels</t>
  </si>
  <si>
    <t>Grand Total</t>
  </si>
  <si>
    <t>Row Labels</t>
  </si>
  <si>
    <t>Sum of Response Value</t>
  </si>
  <si>
    <t>4. Firm (Audit or Assurance Practitioners)</t>
  </si>
  <si>
    <t>3. Jurisdictional Standard Setters</t>
  </si>
  <si>
    <t>1. Monitoring Group</t>
  </si>
  <si>
    <t>5. Professional Accountancy or Other Professional Organizations</t>
  </si>
  <si>
    <t>6. Public Sector Organization</t>
  </si>
  <si>
    <t>2. Regulators or Audit Oversight Authorities</t>
  </si>
  <si>
    <t>Experts: Summary of Feedback from Respondents</t>
  </si>
  <si>
    <t>Agenda Item</t>
  </si>
  <si>
    <t>2-D.1</t>
  </si>
  <si>
    <t>Stakeholder</t>
  </si>
  <si>
    <t>Percentage</t>
  </si>
  <si>
    <t>2-D.2</t>
  </si>
  <si>
    <r>
      <rPr>
        <i/>
        <sz val="10"/>
        <color theme="1"/>
        <rFont val="Arial"/>
        <family val="2"/>
      </rPr>
      <t>Public Interest Responsiveness</t>
    </r>
    <r>
      <rPr>
        <b/>
        <sz val="10"/>
        <color theme="1"/>
        <rFont val="Arial"/>
        <family val="2"/>
      </rPr>
      <t xml:space="preserve">
</t>
    </r>
    <r>
      <rPr>
        <b/>
        <u/>
        <sz val="10"/>
        <color theme="1"/>
        <rFont val="Arial"/>
        <family val="2"/>
      </rPr>
      <t xml:space="preserve">
</t>
    </r>
    <r>
      <rPr>
        <sz val="10"/>
        <color theme="1"/>
        <rFont val="Arial"/>
        <family val="2"/>
      </rPr>
      <t>1. Do you agree that the proposed narrow-scope amendments are responsive to the public interest, considering the qualitative standard-setting characteristics and standard-setting actions in the project proposal? If not, why not?</t>
    </r>
  </si>
  <si>
    <t>2-D.3.1</t>
  </si>
  <si>
    <r>
      <rPr>
        <i/>
        <sz val="10"/>
        <color theme="1"/>
        <rFont val="Arial"/>
        <family val="2"/>
      </rPr>
      <t>Proposed Narrow-Scope Amendments to ISRE 2400 (Revised)</t>
    </r>
    <r>
      <rPr>
        <b/>
        <sz val="10"/>
        <color theme="1"/>
        <rFont val="Arial"/>
        <family val="2"/>
      </rPr>
      <t xml:space="preserve">
</t>
    </r>
    <r>
      <rPr>
        <b/>
        <u/>
        <sz val="10"/>
        <color theme="1"/>
        <rFont val="Arial"/>
        <family val="2"/>
      </rPr>
      <t xml:space="preserve">
</t>
    </r>
    <r>
      <rPr>
        <sz val="10"/>
        <color theme="1"/>
        <rFont val="Arial"/>
        <family val="2"/>
      </rPr>
      <t>3.1 Do you agree that the proposed narrow-scope amendments to ISRE 2400 (Revised) are consistent with the proposed amendments to ISA 620, and are appropriate to maintain interoperability with the new provisions in the Code related to using the work of an external expert?</t>
    </r>
  </si>
  <si>
    <r>
      <rPr>
        <i/>
        <sz val="10"/>
        <color theme="1"/>
        <rFont val="Arial"/>
        <family val="2"/>
      </rPr>
      <t>Proposed Narrow-Scope Amendments to ISA 620</t>
    </r>
    <r>
      <rPr>
        <sz val="10"/>
        <color theme="1"/>
        <rFont val="Arial"/>
        <family val="2"/>
      </rPr>
      <t xml:space="preserve">
2. Do you agree that the proposed narrow-scope amendments to ISA 620 are appropriate to maintain interoperability with the new provisions in the Code related to using the work of an external expert?
</t>
    </r>
  </si>
  <si>
    <t>2-D.3.2</t>
  </si>
  <si>
    <r>
      <rPr>
        <i/>
        <sz val="10"/>
        <color theme="1"/>
        <rFont val="Arial"/>
        <family val="2"/>
      </rPr>
      <t>Proposed Narrow-Scope Amendments to ISAE 3000 (Revised)</t>
    </r>
    <r>
      <rPr>
        <b/>
        <sz val="10"/>
        <color theme="1"/>
        <rFont val="Arial"/>
        <family val="2"/>
      </rPr>
      <t xml:space="preserve">
</t>
    </r>
    <r>
      <rPr>
        <b/>
        <u/>
        <sz val="10"/>
        <color theme="1"/>
        <rFont val="Arial"/>
        <family val="2"/>
      </rPr>
      <t xml:space="preserve">
</t>
    </r>
    <r>
      <rPr>
        <sz val="10"/>
        <color theme="1"/>
        <rFont val="Arial"/>
        <family val="2"/>
      </rPr>
      <t>3.2 Do you agree that the proposed narrow-scope amendments to ISAE 3000 (Revised) are consistent with the proposed amendments to ISA 620, and are appropriate to maintain interoperability with the new provisions in the Code related to using the work of an external expert?</t>
    </r>
  </si>
  <si>
    <t>2-D.3.3</t>
  </si>
  <si>
    <r>
      <rPr>
        <i/>
        <sz val="10"/>
        <color theme="1"/>
        <rFont val="Arial"/>
        <family val="2"/>
      </rPr>
      <t xml:space="preserve">Proposed Narrow-Scope Amendments to ISRS 4400 (Revised) </t>
    </r>
    <r>
      <rPr>
        <b/>
        <sz val="10"/>
        <color theme="1"/>
        <rFont val="Arial"/>
        <family val="2"/>
      </rPr>
      <t xml:space="preserve">
</t>
    </r>
    <r>
      <rPr>
        <b/>
        <u/>
        <sz val="10"/>
        <color theme="1"/>
        <rFont val="Arial"/>
        <family val="2"/>
      </rPr>
      <t xml:space="preserve">
</t>
    </r>
    <r>
      <rPr>
        <sz val="10"/>
        <color theme="1"/>
        <rFont val="Arial"/>
        <family val="2"/>
      </rPr>
      <t>3.3 Do you agree that the proposed narrow-scope amendments to ISRS 4400 (Revised) are consistent with the proposed amendments to ISA 620, and are appropriate to maintain interoperability with the new provisions in the Code related to using the work of an external expert?</t>
    </r>
  </si>
  <si>
    <t>2-D.4</t>
  </si>
  <si>
    <r>
      <rPr>
        <i/>
        <sz val="10"/>
        <color theme="1"/>
        <rFont val="Arial"/>
        <family val="2"/>
      </rPr>
      <t>Other Matters</t>
    </r>
    <r>
      <rPr>
        <b/>
        <sz val="10"/>
        <color theme="1"/>
        <rFont val="Arial"/>
        <family val="2"/>
      </rPr>
      <t xml:space="preserve">
</t>
    </r>
    <r>
      <rPr>
        <b/>
        <u/>
        <sz val="10"/>
        <color theme="1"/>
        <rFont val="Arial"/>
        <family val="2"/>
      </rPr>
      <t xml:space="preserve">
</t>
    </r>
    <r>
      <rPr>
        <sz val="10"/>
        <color theme="1"/>
        <rFont val="Arial"/>
        <family val="2"/>
      </rPr>
      <t xml:space="preserve">4. Are there any other matters you would like to raise in relation to the ED? If so, please clearly indicate the standard(s), and the specific requirement(s) or application material, to which your comment(s) relate. </t>
    </r>
  </si>
  <si>
    <r>
      <rPr>
        <i/>
        <sz val="10"/>
        <color theme="1"/>
        <rFont val="Arial"/>
        <family val="2"/>
      </rPr>
      <t>Translations</t>
    </r>
    <r>
      <rPr>
        <b/>
        <sz val="10"/>
        <color theme="1"/>
        <rFont val="Arial"/>
        <family val="2"/>
      </rPr>
      <t xml:space="preserve">
</t>
    </r>
    <r>
      <rPr>
        <b/>
        <u/>
        <sz val="10"/>
        <color theme="1"/>
        <rFont val="Arial"/>
        <family val="2"/>
      </rPr>
      <t xml:space="preserve">
</t>
    </r>
    <r>
      <rPr>
        <sz val="10"/>
        <color theme="1"/>
        <rFont val="Arial"/>
        <family val="2"/>
      </rPr>
      <t>5. Recognizing that many respondents may intend to translate the final narrow-scope amendments for adoption in their own environments, the IAASB welcomes comment on potential translation issues respondents note in reviewing the ED.</t>
    </r>
  </si>
  <si>
    <t>2-D.5</t>
  </si>
  <si>
    <t>2-D.6</t>
  </si>
  <si>
    <r>
      <rPr>
        <i/>
        <sz val="10"/>
        <color theme="1"/>
        <rFont val="Arial"/>
        <family val="2"/>
      </rPr>
      <t>Effective Date</t>
    </r>
    <r>
      <rPr>
        <b/>
        <sz val="10"/>
        <color theme="1"/>
        <rFont val="Arial"/>
        <family val="2"/>
      </rPr>
      <t xml:space="preserve">
</t>
    </r>
    <r>
      <rPr>
        <b/>
        <u/>
        <sz val="10"/>
        <color theme="1"/>
        <rFont val="Arial"/>
        <family val="2"/>
      </rPr>
      <t xml:space="preserve">
</t>
    </r>
    <r>
      <rPr>
        <sz val="10"/>
        <color theme="1"/>
        <rFont val="Arial"/>
        <family val="2"/>
      </rPr>
      <t>6. Given the public interest benefit of aligning the effective date of these proposed narrow-scope amendments with the effective date of the revised Code provisions related to using the work of an external expert, the IAASB believes that an appropriate implementation period would be approximately 12 months after the PIOB’s process of certification of the final narrow-scope amendments. The IAASB welcomes comments on whether this would provide a sufficient period to support effective implementation of the narrow-scope amendments.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</si>
</sst>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8"/>
      <name val="Microsoft Sans Serif"/>
      <family val="2"/>
    </font>
    <font>
      <sz val="8"/>
      <color rgb="FF000000"/>
      <name val="Microsoft Sans Serif"/>
      <family val="2"/>
    </font>
    <font>
      <b/>
      <sz val="11"/>
      <color theme="1"/>
      <name val="Calibri"/>
      <family val="2"/>
      <scheme val="minor"/>
    </font>
    <font>
      <sz val="11"/>
      <color theme="1"/>
      <name val="Calibri"/>
      <family val="2"/>
      <scheme val="minor"/>
    </font>
    <font>
      <b/>
      <sz val="11"/>
      <color theme="0"/>
      <name val="Calibri"/>
      <family val="2"/>
      <scheme val="minor"/>
    </font>
    <font>
      <b/>
      <sz val="16"/>
      <color theme="1"/>
      <name val="Arial"/>
      <family val="2"/>
    </font>
    <font>
      <sz val="10"/>
      <color theme="1"/>
      <name val="Arial"/>
      <family val="2"/>
    </font>
    <font>
      <b/>
      <u/>
      <sz val="10"/>
      <color theme="1"/>
      <name val="Arial"/>
      <family val="2"/>
    </font>
    <font>
      <i/>
      <sz val="10"/>
      <color theme="1"/>
      <name val="Arial"/>
      <family val="2"/>
    </font>
    <font>
      <b/>
      <sz val="10"/>
      <color theme="1"/>
      <name val="Arial"/>
      <family val="2"/>
    </font>
    <font>
      <b/>
      <sz val="10"/>
      <color theme="0"/>
      <name val="Arial"/>
      <family val="2"/>
    </font>
    <font>
      <sz val="10"/>
      <color theme="1"/>
      <name val="Arial"/>
    </font>
    <font>
      <b/>
      <sz val="10"/>
      <color theme="0"/>
      <name val="Arial"/>
    </font>
    <font>
      <b/>
      <sz val="10"/>
      <color theme="1"/>
      <name val="Arial"/>
    </font>
  </fonts>
  <fills count="12">
    <fill>
      <patternFill patternType="none"/>
    </fill>
    <fill>
      <patternFill patternType="gray125"/>
    </fill>
    <fill>
      <patternFill patternType="solid">
        <fgColor rgb="FFF0F0F0"/>
        <bgColor indexed="64"/>
      </patternFill>
    </fill>
    <fill>
      <patternFill patternType="solid">
        <fgColor indexed="67"/>
        <bgColor indexed="9"/>
      </patternFill>
    </fill>
    <fill>
      <patternFill patternType="solid">
        <fgColor theme="4"/>
        <bgColor theme="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E8E4D7"/>
        <bgColor indexed="64"/>
      </patternFill>
    </fill>
    <fill>
      <patternFill patternType="solid">
        <fgColor theme="0" tint="-0.14999847407452621"/>
        <bgColor indexed="64"/>
      </patternFill>
    </fill>
    <fill>
      <patternFill patternType="solid">
        <fgColor rgb="FF4B5E7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theme="4" tint="0.39997558519241921"/>
      </left>
      <right/>
      <top style="thin">
        <color theme="4" tint="0.39997558519241921"/>
      </top>
      <bottom style="thin">
        <color theme="4" tint="0.39997558519241921"/>
      </bottom>
      <diagonal/>
    </border>
    <border>
      <left style="thin">
        <color indexed="64"/>
      </left>
      <right/>
      <top style="thin">
        <color indexed="64"/>
      </top>
      <bottom style="thin">
        <color indexed="64"/>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right/>
      <top style="thin">
        <color rgb="FFABABAB"/>
      </top>
      <bottom/>
      <diagonal/>
    </border>
    <border>
      <left style="thin">
        <color rgb="FFABABAB"/>
      </left>
      <right style="thin">
        <color rgb="FFABABAB"/>
      </right>
      <top style="thin">
        <color rgb="FFABABAB"/>
      </top>
      <bottom/>
      <diagonal/>
    </border>
    <border>
      <left style="thin">
        <color rgb="FFABABAB"/>
      </left>
      <right/>
      <top style="thin">
        <color rgb="FFABABAB"/>
      </top>
      <bottom style="thin">
        <color rgb="FFABABAB"/>
      </bottom>
      <diagonal/>
    </border>
    <border>
      <left/>
      <right/>
      <top style="thin">
        <color rgb="FFABABAB"/>
      </top>
      <bottom style="thin">
        <color rgb="FFABABAB"/>
      </bottom>
      <diagonal/>
    </border>
    <border>
      <left style="thin">
        <color rgb="FFABABAB"/>
      </left>
      <right style="thin">
        <color rgb="FFABABAB"/>
      </right>
      <top style="thin">
        <color rgb="FFABABAB"/>
      </top>
      <bottom style="thin">
        <color rgb="FFABABAB"/>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9">
    <xf numFmtId="0" fontId="0" fillId="0" borderId="0" xfId="0"/>
    <xf numFmtId="0" fontId="1" fillId="0" borderId="1" xfId="0" applyFont="1" applyBorder="1" applyAlignment="1">
      <alignment horizontal="center" vertical="top"/>
    </xf>
    <xf numFmtId="0" fontId="2" fillId="2" borderId="1" xfId="0" applyFont="1" applyFill="1" applyBorder="1" applyAlignment="1">
      <alignment horizontal="center" vertical="center"/>
    </xf>
    <xf numFmtId="0" fontId="0" fillId="3" borderId="2" xfId="0" applyFill="1" applyBorder="1"/>
    <xf numFmtId="0" fontId="5" fillId="4" borderId="3" xfId="0" applyFont="1" applyFill="1" applyBorder="1"/>
    <xf numFmtId="0" fontId="2" fillId="2" borderId="4" xfId="0" applyFont="1" applyFill="1" applyBorder="1" applyAlignment="1">
      <alignment horizontal="center" vertical="center"/>
    </xf>
    <xf numFmtId="0" fontId="1" fillId="0" borderId="4" xfId="0" applyFont="1" applyBorder="1" applyAlignment="1">
      <alignment horizontal="center" vertical="top"/>
    </xf>
    <xf numFmtId="0" fontId="0" fillId="5" borderId="0" xfId="0" applyFill="1"/>
    <xf numFmtId="0" fontId="0" fillId="6" borderId="0" xfId="0" applyFill="1"/>
    <xf numFmtId="0" fontId="3" fillId="7" borderId="0" xfId="0" applyFont="1" applyFill="1"/>
    <xf numFmtId="0" fontId="0" fillId="8" borderId="0" xfId="0" applyFill="1"/>
    <xf numFmtId="0" fontId="0" fillId="0" borderId="0" xfId="0" pivotButton="1" applyProtection="1">
      <protection locked="0"/>
    </xf>
    <xf numFmtId="0" fontId="0" fillId="0" borderId="0" xfId="0" applyProtection="1">
      <protection locked="0"/>
    </xf>
    <xf numFmtId="0" fontId="0" fillId="0" borderId="0" xfId="0" applyAlignment="1" applyProtection="1">
      <alignment horizontal="left"/>
      <protection locked="0"/>
    </xf>
    <xf numFmtId="0" fontId="0" fillId="0" borderId="12" xfId="0" pivotButton="1" applyBorder="1" applyProtection="1">
      <protection locked="0"/>
    </xf>
    <xf numFmtId="0" fontId="0" fillId="0" borderId="12" xfId="0" applyBorder="1" applyProtection="1">
      <protection locked="0"/>
    </xf>
    <xf numFmtId="0" fontId="0" fillId="0" borderId="5" xfId="0" pivotButton="1" applyBorder="1" applyProtection="1">
      <protection locked="0"/>
    </xf>
    <xf numFmtId="0" fontId="0" fillId="0" borderId="6" xfId="0" applyBorder="1" applyProtection="1">
      <protection locked="0"/>
    </xf>
    <xf numFmtId="0" fontId="0" fillId="0" borderId="7" xfId="0" applyBorder="1" applyProtection="1">
      <protection locked="0"/>
    </xf>
    <xf numFmtId="0" fontId="6" fillId="0" borderId="0" xfId="0" applyFont="1" applyProtection="1">
      <protection locked="0"/>
    </xf>
    <xf numFmtId="0" fontId="7" fillId="0" borderId="0" xfId="0" applyFont="1" applyAlignment="1" applyProtection="1">
      <alignment horizontal="center"/>
      <protection locked="0"/>
    </xf>
    <xf numFmtId="0" fontId="6" fillId="0" borderId="0" xfId="0" applyFont="1" applyAlignment="1" applyProtection="1">
      <alignment horizontal="right"/>
      <protection locked="0"/>
    </xf>
    <xf numFmtId="0" fontId="7" fillId="0" borderId="0" xfId="0" applyFont="1" applyProtection="1">
      <protection locked="0"/>
    </xf>
    <xf numFmtId="0" fontId="8" fillId="0" borderId="0" xfId="0" applyFont="1" applyAlignment="1" applyProtection="1">
      <alignment horizontal="left" vertical="center" wrapText="1"/>
      <protection locked="0"/>
    </xf>
    <xf numFmtId="0" fontId="11" fillId="11" borderId="5" xfId="0" applyFont="1" applyFill="1" applyBorder="1" applyProtection="1">
      <protection locked="0"/>
    </xf>
    <xf numFmtId="0" fontId="10" fillId="9" borderId="5" xfId="0" applyFont="1" applyFill="1" applyBorder="1" applyAlignment="1" applyProtection="1">
      <alignment horizontal="left"/>
      <protection locked="0"/>
    </xf>
    <xf numFmtId="0" fontId="10" fillId="0" borderId="10" xfId="0" applyFont="1" applyBorder="1" applyAlignment="1" applyProtection="1">
      <alignment horizontal="left"/>
      <protection locked="0"/>
    </xf>
    <xf numFmtId="0" fontId="10" fillId="0" borderId="0" xfId="0" applyFont="1" applyAlignment="1" applyProtection="1">
      <alignment horizontal="center" vertical="center"/>
      <protection locked="0"/>
    </xf>
    <xf numFmtId="9" fontId="10" fillId="0" borderId="0" xfId="1" applyFont="1" applyFill="1" applyBorder="1" applyAlignment="1" applyProtection="1">
      <alignment horizontal="center" vertical="center" wrapText="1"/>
      <protection locked="0"/>
    </xf>
    <xf numFmtId="0" fontId="11" fillId="11" borderId="5" xfId="0" applyFont="1" applyFill="1" applyBorder="1" applyAlignment="1" applyProtection="1">
      <alignment horizontal="center"/>
      <protection locked="0"/>
    </xf>
    <xf numFmtId="0" fontId="11" fillId="11" borderId="8" xfId="0" applyFont="1" applyFill="1" applyBorder="1" applyAlignment="1" applyProtection="1">
      <alignment horizontal="center"/>
      <protection locked="0"/>
    </xf>
    <xf numFmtId="0" fontId="11" fillId="11" borderId="9" xfId="0" applyFont="1" applyFill="1" applyBorder="1" applyAlignment="1" applyProtection="1">
      <alignment horizontal="center"/>
      <protection locked="0"/>
    </xf>
    <xf numFmtId="0" fontId="7" fillId="9" borderId="5" xfId="0" applyFont="1" applyFill="1" applyBorder="1" applyAlignment="1" applyProtection="1">
      <alignment horizontal="center"/>
      <protection locked="0"/>
    </xf>
    <xf numFmtId="0" fontId="7" fillId="9" borderId="8" xfId="0" applyFont="1" applyFill="1" applyBorder="1" applyAlignment="1" applyProtection="1">
      <alignment horizontal="center"/>
      <protection locked="0"/>
    </xf>
    <xf numFmtId="0" fontId="7" fillId="9" borderId="9" xfId="0" applyFont="1" applyFill="1" applyBorder="1" applyAlignment="1" applyProtection="1">
      <alignment horizontal="center"/>
      <protection locked="0"/>
    </xf>
    <xf numFmtId="0" fontId="10" fillId="0" borderId="10" xfId="0" applyFont="1" applyBorder="1" applyAlignment="1" applyProtection="1">
      <alignment horizontal="center"/>
      <protection locked="0"/>
    </xf>
    <xf numFmtId="0" fontId="10" fillId="0" borderId="11" xfId="0" applyFont="1" applyBorder="1" applyAlignment="1" applyProtection="1">
      <alignment horizontal="center"/>
      <protection locked="0"/>
    </xf>
    <xf numFmtId="0" fontId="10" fillId="0" borderId="12" xfId="0" applyFont="1" applyBorder="1" applyAlignment="1" applyProtection="1">
      <alignment horizontal="center"/>
      <protection locked="0"/>
    </xf>
    <xf numFmtId="9" fontId="10" fillId="0" borderId="0" xfId="1" applyFont="1" applyFill="1" applyBorder="1" applyAlignment="1" applyProtection="1">
      <alignment horizontal="center" vertical="center" wrapText="1"/>
      <protection hidden="1"/>
    </xf>
    <xf numFmtId="0" fontId="11" fillId="11" borderId="5" xfId="0" applyFont="1" applyFill="1" applyBorder="1" applyAlignment="1" applyProtection="1">
      <alignment horizontal="center" vertical="center"/>
      <protection locked="0"/>
    </xf>
    <xf numFmtId="0" fontId="11" fillId="11" borderId="8" xfId="0" applyFont="1" applyFill="1" applyBorder="1" applyAlignment="1" applyProtection="1">
      <alignment horizontal="center" vertical="center"/>
      <protection locked="0"/>
    </xf>
    <xf numFmtId="0" fontId="8" fillId="10" borderId="13" xfId="0" applyFont="1" applyFill="1" applyBorder="1" applyAlignment="1" applyProtection="1">
      <alignment horizontal="left" vertical="center" wrapText="1"/>
      <protection locked="0"/>
    </xf>
    <xf numFmtId="0" fontId="8" fillId="10" borderId="14" xfId="0" applyFont="1" applyFill="1" applyBorder="1" applyAlignment="1" applyProtection="1">
      <alignment horizontal="left" vertical="center" wrapText="1"/>
      <protection locked="0"/>
    </xf>
    <xf numFmtId="0" fontId="8" fillId="10" borderId="15" xfId="0" applyFont="1" applyFill="1" applyBorder="1" applyAlignment="1" applyProtection="1">
      <alignment horizontal="left" vertical="center" wrapText="1"/>
      <protection locked="0"/>
    </xf>
    <xf numFmtId="0" fontId="7" fillId="10" borderId="13" xfId="0" applyFont="1" applyFill="1" applyBorder="1" applyAlignment="1" applyProtection="1">
      <alignment horizontal="left" vertical="center" wrapText="1"/>
      <protection locked="0"/>
    </xf>
    <xf numFmtId="0" fontId="7" fillId="10" borderId="14" xfId="0" applyFont="1" applyFill="1" applyBorder="1" applyAlignment="1" applyProtection="1">
      <alignment horizontal="left" vertical="center" wrapText="1"/>
      <protection locked="0"/>
    </xf>
    <xf numFmtId="0" fontId="7" fillId="10" borderId="15" xfId="0" applyFont="1" applyFill="1" applyBorder="1" applyAlignment="1" applyProtection="1">
      <alignment horizontal="left" vertical="center" wrapText="1"/>
      <protection locked="0"/>
    </xf>
    <xf numFmtId="0" fontId="13" fillId="11" borderId="5" xfId="0" applyFont="1" applyFill="1" applyBorder="1" applyProtection="1">
      <protection locked="0"/>
    </xf>
    <xf numFmtId="0" fontId="14" fillId="9" borderId="5" xfId="0" applyFont="1" applyFill="1" applyBorder="1" applyAlignment="1" applyProtection="1">
      <alignment horizontal="left"/>
      <protection locked="0"/>
    </xf>
    <xf numFmtId="0" fontId="14" fillId="0" borderId="10" xfId="0" applyFont="1" applyBorder="1" applyAlignment="1" applyProtection="1">
      <alignment horizontal="left"/>
      <protection locked="0"/>
    </xf>
    <xf numFmtId="0" fontId="13" fillId="11" borderId="5" xfId="0" applyFont="1" applyFill="1" applyBorder="1" applyAlignment="1" applyProtection="1">
      <alignment horizontal="center"/>
      <protection locked="0"/>
    </xf>
    <xf numFmtId="0" fontId="13" fillId="11" borderId="8" xfId="0" applyFont="1" applyFill="1" applyBorder="1" applyAlignment="1" applyProtection="1">
      <alignment horizontal="center"/>
      <protection locked="0"/>
    </xf>
    <xf numFmtId="0" fontId="13" fillId="11" borderId="9" xfId="0" applyFont="1" applyFill="1" applyBorder="1" applyAlignment="1" applyProtection="1">
      <alignment horizontal="center"/>
      <protection locked="0"/>
    </xf>
    <xf numFmtId="0" fontId="12" fillId="9" borderId="5" xfId="0" applyNumberFormat="1" applyFont="1" applyFill="1" applyBorder="1" applyAlignment="1" applyProtection="1">
      <alignment horizontal="center"/>
      <protection locked="0"/>
    </xf>
    <xf numFmtId="0" fontId="12" fillId="9" borderId="8" xfId="0" applyNumberFormat="1" applyFont="1" applyFill="1" applyBorder="1" applyAlignment="1" applyProtection="1">
      <alignment horizontal="center"/>
      <protection locked="0"/>
    </xf>
    <xf numFmtId="0" fontId="12" fillId="9" borderId="9" xfId="0" applyNumberFormat="1" applyFont="1" applyFill="1" applyBorder="1" applyAlignment="1" applyProtection="1">
      <alignment horizontal="center"/>
      <protection locked="0"/>
    </xf>
    <xf numFmtId="0" fontId="14" fillId="0" borderId="10" xfId="0" applyNumberFormat="1" applyFont="1" applyBorder="1" applyAlignment="1" applyProtection="1">
      <alignment horizontal="center"/>
      <protection locked="0"/>
    </xf>
    <xf numFmtId="0" fontId="14" fillId="0" borderId="11" xfId="0" applyNumberFormat="1" applyFont="1" applyBorder="1" applyAlignment="1" applyProtection="1">
      <alignment horizontal="center"/>
      <protection locked="0"/>
    </xf>
    <xf numFmtId="0" fontId="14" fillId="0" borderId="12" xfId="0" applyNumberFormat="1" applyFont="1" applyBorder="1" applyAlignment="1" applyProtection="1">
      <alignment horizontal="center"/>
      <protection locked="0"/>
    </xf>
  </cellXfs>
  <cellStyles count="2">
    <cellStyle name="Normal" xfId="0" builtinId="0"/>
    <cellStyle name="Percent" xfId="1" builtinId="5"/>
  </cellStyles>
  <dxfs count="1111">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ill>
        <patternFill patternType="solid">
          <bgColor rgb="FF4B5E7C"/>
        </patternFill>
      </fill>
    </dxf>
    <dxf>
      <fill>
        <patternFill patternType="solid">
          <bgColor rgb="FF4B5E7C"/>
        </patternFill>
      </fill>
    </dxf>
    <dxf>
      <fill>
        <patternFill patternType="solid">
          <bgColor rgb="FF4B5E7C"/>
        </patternFill>
      </fill>
    </dxf>
    <dxf>
      <font>
        <color theme="0"/>
      </font>
    </dxf>
    <dxf>
      <font>
        <color theme="0"/>
      </font>
    </dxf>
    <dxf>
      <font>
        <color theme="0"/>
      </font>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9"/>
          <bgColor indexed="67"/>
        </patternFill>
      </fill>
      <border diagonalUp="0" diagonalDown="0">
        <left/>
        <right/>
        <top style="thin">
          <color rgb="FF000000"/>
        </top>
        <bottom style="thin">
          <color rgb="FF000000"/>
        </bottom>
        <vertical/>
        <horizontal/>
      </border>
    </dxf>
    <dxf>
      <border outline="0">
        <right style="thin">
          <color indexed="64"/>
        </right>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dxf>
    <dxf>
      <font>
        <b val="0"/>
        <i val="0"/>
        <strike val="0"/>
        <condense val="0"/>
        <extend val="0"/>
        <outline val="0"/>
        <shadow val="0"/>
        <u val="none"/>
        <vertAlign val="baseline"/>
        <sz val="8"/>
        <color rgb="FF000000"/>
        <name val="Microsoft Sans Serif"/>
        <family val="2"/>
        <scheme val="none"/>
      </font>
      <fill>
        <patternFill patternType="solid">
          <fgColor indexed="64"/>
          <bgColor rgb="FFF0F0F0"/>
        </patternFill>
      </fill>
      <alignment horizontal="center" vertical="center" textRotation="0" wrapText="0" indent="0" justifyLastLine="0" shrinkToFit="0" readingOrder="0"/>
      <border diagonalUp="0" diagonalDown="0" outline="0">
        <left style="thin">
          <color indexed="64"/>
        </left>
        <right style="thin">
          <color indexed="64"/>
        </right>
        <top/>
        <bottom/>
      </border>
    </dxf>
    <dxf>
      <numFmt numFmtId="0" formatCode="General"/>
    </dxf>
    <dxf>
      <numFmt numFmtId="0" formatCode="General"/>
    </dxf>
    <dxf>
      <numFmt numFmtId="0" formatCode="General"/>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alignment vertic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font>
        <b/>
      </font>
    </dxf>
    <dxf>
      <font>
        <b/>
      </font>
    </dxf>
    <dxf>
      <font>
        <b/>
      </font>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ill>
        <patternFill patternType="solid">
          <bgColor rgb="FFE8E4D7"/>
        </patternFill>
      </fill>
    </dxf>
    <dxf>
      <font>
        <b/>
      </font>
    </dxf>
    <dxf>
      <font>
        <b/>
      </font>
    </dxf>
    <dxf>
      <font>
        <b/>
      </font>
    </dxf>
    <dxf>
      <font>
        <color theme="0"/>
      </font>
    </dxf>
    <dxf>
      <font>
        <color theme="0"/>
      </font>
    </dxf>
    <dxf>
      <font>
        <color theme="0"/>
      </font>
    </dxf>
    <dxf>
      <fill>
        <patternFill patternType="solid">
          <bgColor rgb="FF4B5E7C"/>
        </patternFill>
      </fill>
    </dxf>
    <dxf>
      <fill>
        <patternFill patternType="solid">
          <bgColor rgb="FF4B5E7C"/>
        </patternFill>
      </fill>
    </dxf>
    <dxf>
      <fill>
        <patternFill patternType="solid">
          <bgColor rgb="FF4B5E7C"/>
        </patternFill>
      </fill>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protection locked="0"/>
    </dxf>
    <dxf>
      <protection locked="0"/>
    </dxf>
    <dxf>
      <protection locked="0"/>
    </dxf>
    <dxf>
      <protection locked="0"/>
    </dxf>
    <dxf>
      <protection locked="0"/>
    </dxf>
    <dxf>
      <protection locked="0"/>
    </dxf>
    <dxf>
      <protection locked="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s>
  <tableStyles count="0" defaultTableStyle="TableStyleMedium2" defaultPivotStyle="PivotStyleLight16"/>
  <colors>
    <mruColors>
      <color rgb="FFE8E4D7"/>
      <color rgb="FF4B5E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azuko Yoshimura" refreshedDate="45897.529437962963" createdVersion="8" refreshedVersion="8" minRefreshableVersion="3" recordCount="1537" xr:uid="{ED5F1816-63FD-45C1-ADFF-AC334864157F}">
  <cacheSource type="worksheet">
    <worksheetSource ref="A1:F1048576" sheet="Data"/>
  </cacheSource>
  <cacheFields count="6">
    <cacheField name="Respondents" numFmtId="0">
      <sharedItems containsBlank="1" count="49">
        <s v="Accountancy Europe"/>
        <s v="Accounting and Auditing Advisory Committee of the Virginia Society of CPAs"/>
        <s v="American Institute of Certified Public Accountants"/>
        <s v="ASEAN Federation of Accountants"/>
        <s v="Association of Chartered Certified Accountants and Chartered Accountants Australia and New Zealand"/>
        <s v="Auditing and Assurance Standards Board Canada"/>
        <s v="Australian Auditing and Assurance Standards Board"/>
        <s v="BDO International"/>
        <s v="Botswana Institute of Chartered Accountants"/>
        <s v="Consejo General de Economistas de España"/>
        <s v="CPA Australia"/>
        <s v="Deloitte"/>
        <s v="Ernst &amp; Young Global Limited"/>
        <s v="European Federation of Accountants and Auditors for SMEs"/>
        <s v="FACPCE"/>
        <s v="Federation of Accounting Professions of Thailand"/>
        <s v="Financial Reporting Council (UK)"/>
        <s v="Forvis Mazars"/>
        <s v="Government Accountability Office – United States"/>
        <s v="Grant Thornton International Ltd"/>
        <s v="Group of Latin American Accounting Standards Setters"/>
        <s v="Hong Kong Institute of Certified Public Accountants"/>
        <s v="Independent Regulatory Board for Auditors - South Africa"/>
        <s v="Institut der Wirtschaftsprüfer"/>
        <s v="Institute of Chartered Accountants Ghana"/>
        <s v="Institute of Chartered Accountants in England and Wales"/>
        <s v="Institute of Chartered Accountants of Nigeria"/>
        <s v="Institute of Singapore Chartered Accountants"/>
        <s v="Instituto Mexicano de Contadores Públicos"/>
        <s v="International Federation of Accountants"/>
        <s v="International Forum of Independent Audit Regulators"/>
        <s v="Japanese Institute of Certified Public Accountants"/>
        <s v="KPMG International Limited"/>
        <s v="Malaysian Institute of Accountants - Auditing and Assurance Standards Board"/>
        <s v="Malaysian Institute of Certified Public Accountants"/>
        <s v="Mo Chartered Accountants (Zimbabwe)"/>
        <s v="National Association of State Boards of Accountancy"/>
        <s v="New Zealand Auditing and Assurance Standards Board"/>
        <s v="Nordic Federation of Public Accountants"/>
        <s v="Pan African Federation of Accountants"/>
        <s v="PricewaterhouseCoopers"/>
        <s v="Provincial Auditor Saskatchewan"/>
        <s v="Public Accountants and Auditors Board Zimbabwe"/>
        <s v="Royal Netherlands Institute of Chartered Accountants"/>
        <s v="RSM International Limited"/>
        <s v="Saudi Organization for Chartered and Professional Accountants"/>
        <s v="South African Institute of Chartered Accountants"/>
        <s v="Wirtschaftsprüferkammer"/>
        <m/>
      </sharedItems>
    </cacheField>
    <cacheField name="Respondents Category" numFmtId="0">
      <sharedItems containsBlank="1" count="7">
        <s v="5. Professional Accountancy or Other Professional Organizations"/>
        <s v="3. Jurisdictional Standard Setters"/>
        <s v="4. Firm (Audit or Assurance Practitioners)"/>
        <s v="2. Regulators or Audit Oversight Authorities"/>
        <s v="6. Public Sector Organization"/>
        <s v="1. Monitoring Group"/>
        <m/>
      </sharedItems>
    </cacheField>
    <cacheField name="Question" numFmtId="0">
      <sharedItems containsBlank="1" count="9">
        <s v="Question 1"/>
        <s v="Question 2"/>
        <s v="Question 3.1"/>
        <s v="Question 3.2"/>
        <s v="Question 3.3"/>
        <s v="Question 4"/>
        <s v="Question 5"/>
        <s v="Question 6"/>
        <m/>
      </sharedItems>
    </cacheField>
    <cacheField name="Response" numFmtId="0">
      <sharedItems containsBlank="1" count="33">
        <s v="1.1 Agree"/>
        <s v="1.2 Agree with comments"/>
        <s v="1.3 Neither agree or disagree"/>
        <s v="1.4 Disagree with comments"/>
        <s v="1.5 No response"/>
        <s v="2.1 Agree"/>
        <s v="2.2 Agree with comments"/>
        <s v="2.3 Neither agree or disagree"/>
        <s v="2.4 Disagree with comments"/>
        <s v="2.5 No response"/>
        <s v="3.1.1 Agree"/>
        <s v="3.1.2 Agree with comments"/>
        <s v="3.1.3 Neither agree or disagree"/>
        <s v="3.1.4 Disagree with comments"/>
        <s v="3.1.5 No response"/>
        <s v="3.2.1 Agree"/>
        <s v="3.2.2 Agree with comments"/>
        <s v="3.2.3 Neither agree or disagree"/>
        <s v="3.2.4 Disagree with comments"/>
        <s v="3.2.5 No response"/>
        <s v="3.3.1 Agree"/>
        <s v="3.3.2 Agree with comments"/>
        <s v="3.3.3 Neither agree or disagree"/>
        <s v="3.3.4 Disagree with comments"/>
        <s v="3.3.5 No response"/>
        <s v="4.1 Yes with comments"/>
        <s v="4.2 No other matters to raise"/>
        <s v="4.3 No response"/>
        <s v="5.1 Response"/>
        <s v="5.2 No response"/>
        <s v="6.1 Response"/>
        <s v="6.2 No response"/>
        <m/>
      </sharedItems>
    </cacheField>
    <cacheField name="Value" numFmtId="0">
      <sharedItems containsBlank="1"/>
    </cacheField>
    <cacheField name="Response Value" numFmtId="0">
      <sharedItems containsString="0" containsBlank="1"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37">
  <r>
    <x v="0"/>
    <x v="0"/>
    <x v="0"/>
    <x v="0"/>
    <s v="No"/>
    <n v="0"/>
  </r>
  <r>
    <x v="0"/>
    <x v="0"/>
    <x v="0"/>
    <x v="1"/>
    <s v="No"/>
    <n v="0"/>
  </r>
  <r>
    <x v="0"/>
    <x v="0"/>
    <x v="0"/>
    <x v="2"/>
    <s v="Yes"/>
    <n v="1"/>
  </r>
  <r>
    <x v="0"/>
    <x v="0"/>
    <x v="0"/>
    <x v="3"/>
    <s v="No"/>
    <n v="0"/>
  </r>
  <r>
    <x v="0"/>
    <x v="0"/>
    <x v="0"/>
    <x v="4"/>
    <s v="No"/>
    <n v="0"/>
  </r>
  <r>
    <x v="0"/>
    <x v="0"/>
    <x v="1"/>
    <x v="5"/>
    <s v="No"/>
    <n v="0"/>
  </r>
  <r>
    <x v="0"/>
    <x v="0"/>
    <x v="1"/>
    <x v="6"/>
    <s v="Yes"/>
    <n v="1"/>
  </r>
  <r>
    <x v="0"/>
    <x v="0"/>
    <x v="1"/>
    <x v="7"/>
    <s v="No"/>
    <n v="0"/>
  </r>
  <r>
    <x v="0"/>
    <x v="0"/>
    <x v="1"/>
    <x v="8"/>
    <s v="No"/>
    <n v="0"/>
  </r>
  <r>
    <x v="0"/>
    <x v="0"/>
    <x v="1"/>
    <x v="9"/>
    <s v="No"/>
    <n v="0"/>
  </r>
  <r>
    <x v="0"/>
    <x v="0"/>
    <x v="2"/>
    <x v="10"/>
    <s v="No"/>
    <n v="0"/>
  </r>
  <r>
    <x v="0"/>
    <x v="0"/>
    <x v="2"/>
    <x v="11"/>
    <s v="Yes"/>
    <n v="1"/>
  </r>
  <r>
    <x v="0"/>
    <x v="0"/>
    <x v="2"/>
    <x v="12"/>
    <s v="No"/>
    <n v="0"/>
  </r>
  <r>
    <x v="0"/>
    <x v="0"/>
    <x v="2"/>
    <x v="13"/>
    <s v="No"/>
    <n v="0"/>
  </r>
  <r>
    <x v="0"/>
    <x v="0"/>
    <x v="2"/>
    <x v="14"/>
    <s v="No"/>
    <n v="0"/>
  </r>
  <r>
    <x v="0"/>
    <x v="0"/>
    <x v="3"/>
    <x v="15"/>
    <s v="No"/>
    <n v="0"/>
  </r>
  <r>
    <x v="0"/>
    <x v="0"/>
    <x v="3"/>
    <x v="16"/>
    <s v="Yes"/>
    <n v="1"/>
  </r>
  <r>
    <x v="0"/>
    <x v="0"/>
    <x v="3"/>
    <x v="17"/>
    <s v="No"/>
    <n v="0"/>
  </r>
  <r>
    <x v="0"/>
    <x v="0"/>
    <x v="3"/>
    <x v="18"/>
    <s v="No"/>
    <n v="0"/>
  </r>
  <r>
    <x v="0"/>
    <x v="0"/>
    <x v="3"/>
    <x v="19"/>
    <s v="No"/>
    <n v="0"/>
  </r>
  <r>
    <x v="0"/>
    <x v="0"/>
    <x v="4"/>
    <x v="20"/>
    <s v="No"/>
    <n v="0"/>
  </r>
  <r>
    <x v="0"/>
    <x v="0"/>
    <x v="4"/>
    <x v="21"/>
    <s v="Yes"/>
    <n v="1"/>
  </r>
  <r>
    <x v="0"/>
    <x v="0"/>
    <x v="4"/>
    <x v="22"/>
    <s v="No"/>
    <n v="0"/>
  </r>
  <r>
    <x v="0"/>
    <x v="0"/>
    <x v="4"/>
    <x v="23"/>
    <s v="No"/>
    <n v="0"/>
  </r>
  <r>
    <x v="0"/>
    <x v="0"/>
    <x v="4"/>
    <x v="24"/>
    <s v="No"/>
    <n v="0"/>
  </r>
  <r>
    <x v="0"/>
    <x v="0"/>
    <x v="5"/>
    <x v="25"/>
    <s v="Yes"/>
    <n v="1"/>
  </r>
  <r>
    <x v="0"/>
    <x v="0"/>
    <x v="5"/>
    <x v="26"/>
    <s v="No"/>
    <n v="0"/>
  </r>
  <r>
    <x v="0"/>
    <x v="0"/>
    <x v="5"/>
    <x v="27"/>
    <s v="No"/>
    <n v="0"/>
  </r>
  <r>
    <x v="0"/>
    <x v="0"/>
    <x v="6"/>
    <x v="28"/>
    <s v="Yes"/>
    <n v="1"/>
  </r>
  <r>
    <x v="0"/>
    <x v="0"/>
    <x v="6"/>
    <x v="29"/>
    <s v="No"/>
    <n v="0"/>
  </r>
  <r>
    <x v="0"/>
    <x v="0"/>
    <x v="7"/>
    <x v="30"/>
    <s v="Yes"/>
    <n v="1"/>
  </r>
  <r>
    <x v="0"/>
    <x v="0"/>
    <x v="7"/>
    <x v="31"/>
    <s v="No"/>
    <n v="0"/>
  </r>
  <r>
    <x v="1"/>
    <x v="0"/>
    <x v="0"/>
    <x v="0"/>
    <s v="No"/>
    <n v="0"/>
  </r>
  <r>
    <x v="1"/>
    <x v="0"/>
    <x v="0"/>
    <x v="1"/>
    <s v="Yes"/>
    <n v="1"/>
  </r>
  <r>
    <x v="1"/>
    <x v="0"/>
    <x v="0"/>
    <x v="2"/>
    <s v="No"/>
    <n v="0"/>
  </r>
  <r>
    <x v="1"/>
    <x v="0"/>
    <x v="0"/>
    <x v="3"/>
    <s v="No"/>
    <n v="0"/>
  </r>
  <r>
    <x v="1"/>
    <x v="0"/>
    <x v="0"/>
    <x v="4"/>
    <s v="No"/>
    <n v="0"/>
  </r>
  <r>
    <x v="1"/>
    <x v="0"/>
    <x v="1"/>
    <x v="5"/>
    <s v="No"/>
    <n v="0"/>
  </r>
  <r>
    <x v="1"/>
    <x v="0"/>
    <x v="1"/>
    <x v="6"/>
    <s v="Yes"/>
    <n v="1"/>
  </r>
  <r>
    <x v="1"/>
    <x v="0"/>
    <x v="1"/>
    <x v="7"/>
    <s v="No"/>
    <n v="0"/>
  </r>
  <r>
    <x v="1"/>
    <x v="0"/>
    <x v="1"/>
    <x v="8"/>
    <s v="No"/>
    <n v="0"/>
  </r>
  <r>
    <x v="1"/>
    <x v="0"/>
    <x v="1"/>
    <x v="9"/>
    <s v="No"/>
    <n v="0"/>
  </r>
  <r>
    <x v="1"/>
    <x v="0"/>
    <x v="2"/>
    <x v="10"/>
    <s v="No"/>
    <n v="0"/>
  </r>
  <r>
    <x v="1"/>
    <x v="0"/>
    <x v="2"/>
    <x v="11"/>
    <s v="Yes"/>
    <n v="1"/>
  </r>
  <r>
    <x v="1"/>
    <x v="0"/>
    <x v="2"/>
    <x v="12"/>
    <s v="No"/>
    <n v="0"/>
  </r>
  <r>
    <x v="1"/>
    <x v="0"/>
    <x v="2"/>
    <x v="13"/>
    <s v="No"/>
    <n v="0"/>
  </r>
  <r>
    <x v="1"/>
    <x v="0"/>
    <x v="2"/>
    <x v="14"/>
    <s v="No"/>
    <n v="0"/>
  </r>
  <r>
    <x v="1"/>
    <x v="0"/>
    <x v="3"/>
    <x v="15"/>
    <s v="No"/>
    <n v="0"/>
  </r>
  <r>
    <x v="1"/>
    <x v="0"/>
    <x v="3"/>
    <x v="16"/>
    <s v="Yes"/>
    <n v="1"/>
  </r>
  <r>
    <x v="1"/>
    <x v="0"/>
    <x v="3"/>
    <x v="17"/>
    <s v="No"/>
    <n v="0"/>
  </r>
  <r>
    <x v="1"/>
    <x v="0"/>
    <x v="3"/>
    <x v="18"/>
    <s v="No"/>
    <n v="0"/>
  </r>
  <r>
    <x v="1"/>
    <x v="0"/>
    <x v="3"/>
    <x v="19"/>
    <s v="No"/>
    <n v="0"/>
  </r>
  <r>
    <x v="1"/>
    <x v="0"/>
    <x v="4"/>
    <x v="20"/>
    <s v="No"/>
    <n v="0"/>
  </r>
  <r>
    <x v="1"/>
    <x v="0"/>
    <x v="4"/>
    <x v="21"/>
    <s v="Yes"/>
    <n v="1"/>
  </r>
  <r>
    <x v="1"/>
    <x v="0"/>
    <x v="4"/>
    <x v="22"/>
    <s v="No"/>
    <n v="0"/>
  </r>
  <r>
    <x v="1"/>
    <x v="0"/>
    <x v="4"/>
    <x v="23"/>
    <s v="No"/>
    <n v="0"/>
  </r>
  <r>
    <x v="1"/>
    <x v="0"/>
    <x v="4"/>
    <x v="24"/>
    <s v="No"/>
    <n v="0"/>
  </r>
  <r>
    <x v="1"/>
    <x v="0"/>
    <x v="5"/>
    <x v="25"/>
    <s v="Yes"/>
    <n v="1"/>
  </r>
  <r>
    <x v="1"/>
    <x v="0"/>
    <x v="5"/>
    <x v="26"/>
    <s v="No"/>
    <n v="0"/>
  </r>
  <r>
    <x v="1"/>
    <x v="0"/>
    <x v="5"/>
    <x v="27"/>
    <s v="No"/>
    <n v="0"/>
  </r>
  <r>
    <x v="1"/>
    <x v="0"/>
    <x v="6"/>
    <x v="28"/>
    <s v="Yes"/>
    <n v="1"/>
  </r>
  <r>
    <x v="1"/>
    <x v="0"/>
    <x v="6"/>
    <x v="29"/>
    <s v="No"/>
    <n v="0"/>
  </r>
  <r>
    <x v="1"/>
    <x v="0"/>
    <x v="7"/>
    <x v="30"/>
    <s v="No"/>
    <n v="0"/>
  </r>
  <r>
    <x v="1"/>
    <x v="0"/>
    <x v="7"/>
    <x v="31"/>
    <s v="Yes"/>
    <n v="1"/>
  </r>
  <r>
    <x v="2"/>
    <x v="1"/>
    <x v="0"/>
    <x v="0"/>
    <s v="No"/>
    <n v="0"/>
  </r>
  <r>
    <x v="2"/>
    <x v="1"/>
    <x v="0"/>
    <x v="1"/>
    <s v="No"/>
    <n v="0"/>
  </r>
  <r>
    <x v="2"/>
    <x v="1"/>
    <x v="0"/>
    <x v="2"/>
    <s v="No"/>
    <n v="0"/>
  </r>
  <r>
    <x v="2"/>
    <x v="1"/>
    <x v="0"/>
    <x v="3"/>
    <s v="Yes"/>
    <n v="1"/>
  </r>
  <r>
    <x v="2"/>
    <x v="1"/>
    <x v="0"/>
    <x v="4"/>
    <s v="No"/>
    <n v="0"/>
  </r>
  <r>
    <x v="2"/>
    <x v="1"/>
    <x v="1"/>
    <x v="5"/>
    <s v="No"/>
    <n v="0"/>
  </r>
  <r>
    <x v="2"/>
    <x v="1"/>
    <x v="1"/>
    <x v="6"/>
    <s v="No"/>
    <n v="0"/>
  </r>
  <r>
    <x v="2"/>
    <x v="1"/>
    <x v="1"/>
    <x v="7"/>
    <s v="Yes"/>
    <n v="1"/>
  </r>
  <r>
    <x v="2"/>
    <x v="1"/>
    <x v="1"/>
    <x v="8"/>
    <s v="No"/>
    <n v="0"/>
  </r>
  <r>
    <x v="2"/>
    <x v="1"/>
    <x v="1"/>
    <x v="9"/>
    <s v="No"/>
    <n v="0"/>
  </r>
  <r>
    <x v="2"/>
    <x v="1"/>
    <x v="2"/>
    <x v="10"/>
    <s v="No"/>
    <n v="0"/>
  </r>
  <r>
    <x v="2"/>
    <x v="1"/>
    <x v="2"/>
    <x v="11"/>
    <s v="No"/>
    <n v="0"/>
  </r>
  <r>
    <x v="2"/>
    <x v="1"/>
    <x v="2"/>
    <x v="12"/>
    <s v="Yes"/>
    <n v="1"/>
  </r>
  <r>
    <x v="2"/>
    <x v="1"/>
    <x v="2"/>
    <x v="13"/>
    <s v="No"/>
    <n v="0"/>
  </r>
  <r>
    <x v="2"/>
    <x v="1"/>
    <x v="2"/>
    <x v="14"/>
    <s v="No"/>
    <n v="0"/>
  </r>
  <r>
    <x v="2"/>
    <x v="1"/>
    <x v="3"/>
    <x v="15"/>
    <s v="No"/>
    <n v="0"/>
  </r>
  <r>
    <x v="2"/>
    <x v="1"/>
    <x v="3"/>
    <x v="16"/>
    <s v="No"/>
    <n v="0"/>
  </r>
  <r>
    <x v="2"/>
    <x v="1"/>
    <x v="3"/>
    <x v="17"/>
    <s v="Yes"/>
    <n v="1"/>
  </r>
  <r>
    <x v="2"/>
    <x v="1"/>
    <x v="3"/>
    <x v="18"/>
    <s v="No"/>
    <n v="0"/>
  </r>
  <r>
    <x v="2"/>
    <x v="1"/>
    <x v="3"/>
    <x v="19"/>
    <s v="No"/>
    <n v="0"/>
  </r>
  <r>
    <x v="2"/>
    <x v="1"/>
    <x v="4"/>
    <x v="20"/>
    <s v="No"/>
    <n v="0"/>
  </r>
  <r>
    <x v="2"/>
    <x v="1"/>
    <x v="4"/>
    <x v="21"/>
    <s v="No"/>
    <n v="0"/>
  </r>
  <r>
    <x v="2"/>
    <x v="1"/>
    <x v="4"/>
    <x v="22"/>
    <s v="Yes"/>
    <n v="1"/>
  </r>
  <r>
    <x v="2"/>
    <x v="1"/>
    <x v="4"/>
    <x v="23"/>
    <s v="No"/>
    <n v="0"/>
  </r>
  <r>
    <x v="2"/>
    <x v="1"/>
    <x v="4"/>
    <x v="24"/>
    <s v="No"/>
    <n v="0"/>
  </r>
  <r>
    <x v="2"/>
    <x v="1"/>
    <x v="5"/>
    <x v="25"/>
    <s v="Yes"/>
    <n v="1"/>
  </r>
  <r>
    <x v="2"/>
    <x v="1"/>
    <x v="5"/>
    <x v="26"/>
    <s v="No"/>
    <n v="0"/>
  </r>
  <r>
    <x v="2"/>
    <x v="1"/>
    <x v="5"/>
    <x v="27"/>
    <s v="No"/>
    <n v="0"/>
  </r>
  <r>
    <x v="2"/>
    <x v="1"/>
    <x v="6"/>
    <x v="28"/>
    <s v="No"/>
    <n v="0"/>
  </r>
  <r>
    <x v="2"/>
    <x v="1"/>
    <x v="6"/>
    <x v="29"/>
    <s v="Yes"/>
    <n v="1"/>
  </r>
  <r>
    <x v="2"/>
    <x v="1"/>
    <x v="7"/>
    <x v="30"/>
    <s v="Yes"/>
    <n v="1"/>
  </r>
  <r>
    <x v="2"/>
    <x v="1"/>
    <x v="7"/>
    <x v="31"/>
    <s v="No"/>
    <n v="0"/>
  </r>
  <r>
    <x v="3"/>
    <x v="0"/>
    <x v="0"/>
    <x v="0"/>
    <s v="No"/>
    <n v="0"/>
  </r>
  <r>
    <x v="3"/>
    <x v="0"/>
    <x v="0"/>
    <x v="1"/>
    <s v="Yes"/>
    <n v="1"/>
  </r>
  <r>
    <x v="3"/>
    <x v="0"/>
    <x v="0"/>
    <x v="2"/>
    <s v="No"/>
    <n v="0"/>
  </r>
  <r>
    <x v="3"/>
    <x v="0"/>
    <x v="0"/>
    <x v="3"/>
    <s v="No"/>
    <n v="0"/>
  </r>
  <r>
    <x v="3"/>
    <x v="0"/>
    <x v="0"/>
    <x v="4"/>
    <s v="No"/>
    <n v="0"/>
  </r>
  <r>
    <x v="3"/>
    <x v="0"/>
    <x v="1"/>
    <x v="5"/>
    <s v="No"/>
    <n v="0"/>
  </r>
  <r>
    <x v="3"/>
    <x v="0"/>
    <x v="1"/>
    <x v="6"/>
    <s v="Yes"/>
    <n v="1"/>
  </r>
  <r>
    <x v="3"/>
    <x v="0"/>
    <x v="1"/>
    <x v="7"/>
    <s v="No"/>
    <n v="0"/>
  </r>
  <r>
    <x v="3"/>
    <x v="0"/>
    <x v="1"/>
    <x v="8"/>
    <s v="No"/>
    <n v="0"/>
  </r>
  <r>
    <x v="3"/>
    <x v="0"/>
    <x v="1"/>
    <x v="9"/>
    <s v="No"/>
    <n v="0"/>
  </r>
  <r>
    <x v="3"/>
    <x v="0"/>
    <x v="2"/>
    <x v="10"/>
    <s v="No"/>
    <n v="0"/>
  </r>
  <r>
    <x v="3"/>
    <x v="0"/>
    <x v="2"/>
    <x v="11"/>
    <s v="Yes"/>
    <n v="1"/>
  </r>
  <r>
    <x v="3"/>
    <x v="0"/>
    <x v="2"/>
    <x v="12"/>
    <s v="No"/>
    <n v="0"/>
  </r>
  <r>
    <x v="3"/>
    <x v="0"/>
    <x v="2"/>
    <x v="13"/>
    <s v="No"/>
    <n v="0"/>
  </r>
  <r>
    <x v="3"/>
    <x v="0"/>
    <x v="2"/>
    <x v="14"/>
    <s v="No"/>
    <n v="0"/>
  </r>
  <r>
    <x v="3"/>
    <x v="0"/>
    <x v="3"/>
    <x v="15"/>
    <s v="No"/>
    <n v="0"/>
  </r>
  <r>
    <x v="3"/>
    <x v="0"/>
    <x v="3"/>
    <x v="16"/>
    <s v="Yes"/>
    <n v="1"/>
  </r>
  <r>
    <x v="3"/>
    <x v="0"/>
    <x v="3"/>
    <x v="17"/>
    <s v="No"/>
    <n v="0"/>
  </r>
  <r>
    <x v="3"/>
    <x v="0"/>
    <x v="3"/>
    <x v="18"/>
    <s v="No"/>
    <n v="0"/>
  </r>
  <r>
    <x v="3"/>
    <x v="0"/>
    <x v="3"/>
    <x v="19"/>
    <s v="No"/>
    <n v="0"/>
  </r>
  <r>
    <x v="3"/>
    <x v="0"/>
    <x v="4"/>
    <x v="20"/>
    <s v="No"/>
    <n v="0"/>
  </r>
  <r>
    <x v="3"/>
    <x v="0"/>
    <x v="4"/>
    <x v="21"/>
    <s v="Yes"/>
    <n v="1"/>
  </r>
  <r>
    <x v="3"/>
    <x v="0"/>
    <x v="4"/>
    <x v="22"/>
    <s v="No"/>
    <n v="0"/>
  </r>
  <r>
    <x v="3"/>
    <x v="0"/>
    <x v="4"/>
    <x v="23"/>
    <s v="No"/>
    <n v="0"/>
  </r>
  <r>
    <x v="3"/>
    <x v="0"/>
    <x v="4"/>
    <x v="24"/>
    <s v="No"/>
    <n v="0"/>
  </r>
  <r>
    <x v="3"/>
    <x v="0"/>
    <x v="5"/>
    <x v="25"/>
    <s v="Yes"/>
    <n v="1"/>
  </r>
  <r>
    <x v="3"/>
    <x v="0"/>
    <x v="5"/>
    <x v="26"/>
    <s v="No"/>
    <n v="0"/>
  </r>
  <r>
    <x v="3"/>
    <x v="0"/>
    <x v="5"/>
    <x v="27"/>
    <s v="No"/>
    <n v="0"/>
  </r>
  <r>
    <x v="3"/>
    <x v="0"/>
    <x v="6"/>
    <x v="28"/>
    <s v="Yes"/>
    <n v="1"/>
  </r>
  <r>
    <x v="3"/>
    <x v="0"/>
    <x v="6"/>
    <x v="29"/>
    <s v="No"/>
    <n v="0"/>
  </r>
  <r>
    <x v="3"/>
    <x v="0"/>
    <x v="7"/>
    <x v="30"/>
    <s v="Yes"/>
    <n v="1"/>
  </r>
  <r>
    <x v="3"/>
    <x v="0"/>
    <x v="7"/>
    <x v="31"/>
    <s v="No"/>
    <n v="0"/>
  </r>
  <r>
    <x v="4"/>
    <x v="0"/>
    <x v="0"/>
    <x v="0"/>
    <s v="No"/>
    <n v="0"/>
  </r>
  <r>
    <x v="4"/>
    <x v="0"/>
    <x v="0"/>
    <x v="1"/>
    <s v="Yes"/>
    <n v="1"/>
  </r>
  <r>
    <x v="4"/>
    <x v="0"/>
    <x v="0"/>
    <x v="2"/>
    <s v="No"/>
    <n v="0"/>
  </r>
  <r>
    <x v="4"/>
    <x v="0"/>
    <x v="0"/>
    <x v="3"/>
    <s v="No"/>
    <n v="0"/>
  </r>
  <r>
    <x v="4"/>
    <x v="0"/>
    <x v="0"/>
    <x v="4"/>
    <s v="No"/>
    <n v="0"/>
  </r>
  <r>
    <x v="4"/>
    <x v="0"/>
    <x v="1"/>
    <x v="5"/>
    <s v="No"/>
    <n v="0"/>
  </r>
  <r>
    <x v="4"/>
    <x v="0"/>
    <x v="1"/>
    <x v="6"/>
    <s v="Yes"/>
    <n v="1"/>
  </r>
  <r>
    <x v="4"/>
    <x v="0"/>
    <x v="1"/>
    <x v="7"/>
    <s v="No"/>
    <n v="0"/>
  </r>
  <r>
    <x v="4"/>
    <x v="0"/>
    <x v="1"/>
    <x v="8"/>
    <s v="No"/>
    <n v="0"/>
  </r>
  <r>
    <x v="4"/>
    <x v="0"/>
    <x v="1"/>
    <x v="9"/>
    <s v="No"/>
    <n v="0"/>
  </r>
  <r>
    <x v="4"/>
    <x v="0"/>
    <x v="2"/>
    <x v="10"/>
    <s v="No"/>
    <n v="0"/>
  </r>
  <r>
    <x v="4"/>
    <x v="0"/>
    <x v="2"/>
    <x v="11"/>
    <s v="Yes"/>
    <n v="1"/>
  </r>
  <r>
    <x v="4"/>
    <x v="0"/>
    <x v="2"/>
    <x v="12"/>
    <s v="No"/>
    <n v="0"/>
  </r>
  <r>
    <x v="4"/>
    <x v="0"/>
    <x v="2"/>
    <x v="13"/>
    <s v="No"/>
    <n v="0"/>
  </r>
  <r>
    <x v="4"/>
    <x v="0"/>
    <x v="2"/>
    <x v="14"/>
    <s v="No"/>
    <n v="0"/>
  </r>
  <r>
    <x v="4"/>
    <x v="0"/>
    <x v="3"/>
    <x v="15"/>
    <s v="No"/>
    <n v="0"/>
  </r>
  <r>
    <x v="4"/>
    <x v="0"/>
    <x v="3"/>
    <x v="16"/>
    <s v="Yes"/>
    <n v="1"/>
  </r>
  <r>
    <x v="4"/>
    <x v="0"/>
    <x v="3"/>
    <x v="17"/>
    <s v="No"/>
    <n v="0"/>
  </r>
  <r>
    <x v="4"/>
    <x v="0"/>
    <x v="3"/>
    <x v="18"/>
    <s v="No"/>
    <n v="0"/>
  </r>
  <r>
    <x v="4"/>
    <x v="0"/>
    <x v="3"/>
    <x v="19"/>
    <s v="No"/>
    <n v="0"/>
  </r>
  <r>
    <x v="4"/>
    <x v="0"/>
    <x v="4"/>
    <x v="20"/>
    <s v="No"/>
    <n v="0"/>
  </r>
  <r>
    <x v="4"/>
    <x v="0"/>
    <x v="4"/>
    <x v="21"/>
    <s v="Yes"/>
    <n v="1"/>
  </r>
  <r>
    <x v="4"/>
    <x v="0"/>
    <x v="4"/>
    <x v="22"/>
    <s v="No"/>
    <n v="0"/>
  </r>
  <r>
    <x v="4"/>
    <x v="0"/>
    <x v="4"/>
    <x v="23"/>
    <s v="No"/>
    <n v="0"/>
  </r>
  <r>
    <x v="4"/>
    <x v="0"/>
    <x v="4"/>
    <x v="24"/>
    <s v="No"/>
    <n v="0"/>
  </r>
  <r>
    <x v="4"/>
    <x v="0"/>
    <x v="5"/>
    <x v="25"/>
    <s v="No"/>
    <n v="0"/>
  </r>
  <r>
    <x v="4"/>
    <x v="0"/>
    <x v="5"/>
    <x v="26"/>
    <s v="Yes"/>
    <n v="1"/>
  </r>
  <r>
    <x v="4"/>
    <x v="0"/>
    <x v="5"/>
    <x v="27"/>
    <s v="No"/>
    <n v="0"/>
  </r>
  <r>
    <x v="4"/>
    <x v="0"/>
    <x v="6"/>
    <x v="28"/>
    <s v="Yes"/>
    <n v="1"/>
  </r>
  <r>
    <x v="4"/>
    <x v="0"/>
    <x v="6"/>
    <x v="29"/>
    <s v="No"/>
    <n v="0"/>
  </r>
  <r>
    <x v="4"/>
    <x v="0"/>
    <x v="7"/>
    <x v="30"/>
    <s v="Yes"/>
    <n v="1"/>
  </r>
  <r>
    <x v="4"/>
    <x v="0"/>
    <x v="7"/>
    <x v="31"/>
    <s v="No"/>
    <n v="0"/>
  </r>
  <r>
    <x v="5"/>
    <x v="1"/>
    <x v="0"/>
    <x v="0"/>
    <s v="No"/>
    <n v="0"/>
  </r>
  <r>
    <x v="5"/>
    <x v="1"/>
    <x v="0"/>
    <x v="1"/>
    <s v="Yes"/>
    <n v="1"/>
  </r>
  <r>
    <x v="5"/>
    <x v="1"/>
    <x v="0"/>
    <x v="2"/>
    <s v="No"/>
    <n v="0"/>
  </r>
  <r>
    <x v="5"/>
    <x v="1"/>
    <x v="0"/>
    <x v="3"/>
    <s v="No"/>
    <n v="0"/>
  </r>
  <r>
    <x v="5"/>
    <x v="1"/>
    <x v="0"/>
    <x v="4"/>
    <s v="No"/>
    <n v="0"/>
  </r>
  <r>
    <x v="5"/>
    <x v="1"/>
    <x v="1"/>
    <x v="5"/>
    <s v="Yes"/>
    <n v="1"/>
  </r>
  <r>
    <x v="5"/>
    <x v="1"/>
    <x v="1"/>
    <x v="6"/>
    <s v="No"/>
    <n v="0"/>
  </r>
  <r>
    <x v="5"/>
    <x v="1"/>
    <x v="1"/>
    <x v="7"/>
    <s v="No"/>
    <n v="0"/>
  </r>
  <r>
    <x v="5"/>
    <x v="1"/>
    <x v="1"/>
    <x v="8"/>
    <s v="No"/>
    <n v="0"/>
  </r>
  <r>
    <x v="5"/>
    <x v="1"/>
    <x v="1"/>
    <x v="9"/>
    <s v="No"/>
    <n v="0"/>
  </r>
  <r>
    <x v="5"/>
    <x v="1"/>
    <x v="2"/>
    <x v="10"/>
    <s v="Yes"/>
    <n v="1"/>
  </r>
  <r>
    <x v="5"/>
    <x v="1"/>
    <x v="2"/>
    <x v="11"/>
    <s v="No"/>
    <n v="0"/>
  </r>
  <r>
    <x v="5"/>
    <x v="1"/>
    <x v="2"/>
    <x v="12"/>
    <s v="No"/>
    <n v="0"/>
  </r>
  <r>
    <x v="5"/>
    <x v="1"/>
    <x v="2"/>
    <x v="13"/>
    <s v="No"/>
    <n v="0"/>
  </r>
  <r>
    <x v="5"/>
    <x v="1"/>
    <x v="2"/>
    <x v="14"/>
    <s v="No"/>
    <n v="0"/>
  </r>
  <r>
    <x v="5"/>
    <x v="1"/>
    <x v="3"/>
    <x v="15"/>
    <s v="Yes"/>
    <n v="1"/>
  </r>
  <r>
    <x v="5"/>
    <x v="1"/>
    <x v="3"/>
    <x v="16"/>
    <s v="No"/>
    <n v="0"/>
  </r>
  <r>
    <x v="5"/>
    <x v="1"/>
    <x v="3"/>
    <x v="17"/>
    <s v="No"/>
    <n v="0"/>
  </r>
  <r>
    <x v="5"/>
    <x v="1"/>
    <x v="3"/>
    <x v="18"/>
    <s v="No"/>
    <n v="0"/>
  </r>
  <r>
    <x v="5"/>
    <x v="1"/>
    <x v="3"/>
    <x v="19"/>
    <s v="No"/>
    <n v="0"/>
  </r>
  <r>
    <x v="5"/>
    <x v="1"/>
    <x v="4"/>
    <x v="20"/>
    <s v="Yes"/>
    <n v="1"/>
  </r>
  <r>
    <x v="5"/>
    <x v="1"/>
    <x v="4"/>
    <x v="21"/>
    <s v="No"/>
    <n v="0"/>
  </r>
  <r>
    <x v="5"/>
    <x v="1"/>
    <x v="4"/>
    <x v="22"/>
    <s v="No"/>
    <n v="0"/>
  </r>
  <r>
    <x v="5"/>
    <x v="1"/>
    <x v="4"/>
    <x v="23"/>
    <s v="No"/>
    <n v="0"/>
  </r>
  <r>
    <x v="5"/>
    <x v="1"/>
    <x v="4"/>
    <x v="24"/>
    <s v="No"/>
    <n v="0"/>
  </r>
  <r>
    <x v="5"/>
    <x v="1"/>
    <x v="5"/>
    <x v="25"/>
    <s v="No"/>
    <n v="0"/>
  </r>
  <r>
    <x v="5"/>
    <x v="1"/>
    <x v="5"/>
    <x v="26"/>
    <s v="No"/>
    <n v="0"/>
  </r>
  <r>
    <x v="5"/>
    <x v="1"/>
    <x v="5"/>
    <x v="27"/>
    <s v="Yes"/>
    <n v="1"/>
  </r>
  <r>
    <x v="5"/>
    <x v="1"/>
    <x v="6"/>
    <x v="28"/>
    <s v="Yes"/>
    <n v="1"/>
  </r>
  <r>
    <x v="5"/>
    <x v="1"/>
    <x v="6"/>
    <x v="29"/>
    <s v="No"/>
    <n v="0"/>
  </r>
  <r>
    <x v="5"/>
    <x v="1"/>
    <x v="7"/>
    <x v="30"/>
    <s v="Yes"/>
    <n v="1"/>
  </r>
  <r>
    <x v="5"/>
    <x v="1"/>
    <x v="7"/>
    <x v="31"/>
    <s v="No"/>
    <n v="0"/>
  </r>
  <r>
    <x v="6"/>
    <x v="1"/>
    <x v="0"/>
    <x v="0"/>
    <s v="Yes"/>
    <n v="1"/>
  </r>
  <r>
    <x v="6"/>
    <x v="1"/>
    <x v="0"/>
    <x v="1"/>
    <s v="No"/>
    <n v="0"/>
  </r>
  <r>
    <x v="6"/>
    <x v="1"/>
    <x v="0"/>
    <x v="2"/>
    <s v="No"/>
    <n v="0"/>
  </r>
  <r>
    <x v="6"/>
    <x v="1"/>
    <x v="0"/>
    <x v="3"/>
    <s v="No"/>
    <n v="0"/>
  </r>
  <r>
    <x v="6"/>
    <x v="1"/>
    <x v="0"/>
    <x v="4"/>
    <s v="No"/>
    <n v="0"/>
  </r>
  <r>
    <x v="6"/>
    <x v="1"/>
    <x v="1"/>
    <x v="5"/>
    <s v="Yes"/>
    <n v="1"/>
  </r>
  <r>
    <x v="6"/>
    <x v="1"/>
    <x v="1"/>
    <x v="6"/>
    <s v="No"/>
    <n v="0"/>
  </r>
  <r>
    <x v="6"/>
    <x v="1"/>
    <x v="1"/>
    <x v="7"/>
    <s v="No"/>
    <n v="0"/>
  </r>
  <r>
    <x v="6"/>
    <x v="1"/>
    <x v="1"/>
    <x v="8"/>
    <s v="No"/>
    <n v="0"/>
  </r>
  <r>
    <x v="6"/>
    <x v="1"/>
    <x v="1"/>
    <x v="9"/>
    <s v="No"/>
    <n v="0"/>
  </r>
  <r>
    <x v="6"/>
    <x v="1"/>
    <x v="2"/>
    <x v="10"/>
    <s v="Yes"/>
    <n v="1"/>
  </r>
  <r>
    <x v="6"/>
    <x v="1"/>
    <x v="2"/>
    <x v="11"/>
    <s v="No"/>
    <n v="0"/>
  </r>
  <r>
    <x v="6"/>
    <x v="1"/>
    <x v="2"/>
    <x v="12"/>
    <s v="No"/>
    <n v="0"/>
  </r>
  <r>
    <x v="6"/>
    <x v="1"/>
    <x v="2"/>
    <x v="13"/>
    <s v="No"/>
    <n v="0"/>
  </r>
  <r>
    <x v="6"/>
    <x v="1"/>
    <x v="2"/>
    <x v="14"/>
    <s v="No"/>
    <n v="0"/>
  </r>
  <r>
    <x v="6"/>
    <x v="1"/>
    <x v="3"/>
    <x v="15"/>
    <s v="Yes"/>
    <n v="1"/>
  </r>
  <r>
    <x v="6"/>
    <x v="1"/>
    <x v="3"/>
    <x v="16"/>
    <s v="No"/>
    <n v="0"/>
  </r>
  <r>
    <x v="6"/>
    <x v="1"/>
    <x v="3"/>
    <x v="17"/>
    <s v="No"/>
    <n v="0"/>
  </r>
  <r>
    <x v="6"/>
    <x v="1"/>
    <x v="3"/>
    <x v="18"/>
    <s v="No"/>
    <n v="0"/>
  </r>
  <r>
    <x v="6"/>
    <x v="1"/>
    <x v="3"/>
    <x v="19"/>
    <s v="No"/>
    <n v="0"/>
  </r>
  <r>
    <x v="6"/>
    <x v="1"/>
    <x v="4"/>
    <x v="20"/>
    <s v="Yes"/>
    <n v="1"/>
  </r>
  <r>
    <x v="6"/>
    <x v="1"/>
    <x v="4"/>
    <x v="21"/>
    <s v="No"/>
    <n v="0"/>
  </r>
  <r>
    <x v="6"/>
    <x v="1"/>
    <x v="4"/>
    <x v="22"/>
    <s v="No"/>
    <n v="0"/>
  </r>
  <r>
    <x v="6"/>
    <x v="1"/>
    <x v="4"/>
    <x v="23"/>
    <s v="No"/>
    <n v="0"/>
  </r>
  <r>
    <x v="6"/>
    <x v="1"/>
    <x v="4"/>
    <x v="24"/>
    <s v="No"/>
    <n v="0"/>
  </r>
  <r>
    <x v="6"/>
    <x v="1"/>
    <x v="5"/>
    <x v="25"/>
    <s v="No"/>
    <n v="0"/>
  </r>
  <r>
    <x v="6"/>
    <x v="1"/>
    <x v="5"/>
    <x v="26"/>
    <s v="Yes"/>
    <n v="1"/>
  </r>
  <r>
    <x v="6"/>
    <x v="1"/>
    <x v="5"/>
    <x v="27"/>
    <s v="No"/>
    <n v="0"/>
  </r>
  <r>
    <x v="6"/>
    <x v="1"/>
    <x v="6"/>
    <x v="28"/>
    <s v="No"/>
    <n v="0"/>
  </r>
  <r>
    <x v="6"/>
    <x v="1"/>
    <x v="6"/>
    <x v="29"/>
    <s v="Yes"/>
    <n v="1"/>
  </r>
  <r>
    <x v="6"/>
    <x v="1"/>
    <x v="7"/>
    <x v="30"/>
    <s v="No"/>
    <n v="0"/>
  </r>
  <r>
    <x v="6"/>
    <x v="1"/>
    <x v="7"/>
    <x v="31"/>
    <s v="Yes"/>
    <n v="1"/>
  </r>
  <r>
    <x v="7"/>
    <x v="2"/>
    <x v="0"/>
    <x v="0"/>
    <s v="Yes"/>
    <n v="1"/>
  </r>
  <r>
    <x v="7"/>
    <x v="2"/>
    <x v="0"/>
    <x v="1"/>
    <s v="No"/>
    <n v="0"/>
  </r>
  <r>
    <x v="7"/>
    <x v="2"/>
    <x v="0"/>
    <x v="2"/>
    <s v="No"/>
    <n v="0"/>
  </r>
  <r>
    <x v="7"/>
    <x v="2"/>
    <x v="0"/>
    <x v="3"/>
    <s v="No"/>
    <n v="0"/>
  </r>
  <r>
    <x v="7"/>
    <x v="2"/>
    <x v="0"/>
    <x v="4"/>
    <s v="No"/>
    <n v="0"/>
  </r>
  <r>
    <x v="7"/>
    <x v="2"/>
    <x v="1"/>
    <x v="5"/>
    <s v="No"/>
    <n v="0"/>
  </r>
  <r>
    <x v="7"/>
    <x v="2"/>
    <x v="1"/>
    <x v="6"/>
    <s v="Yes"/>
    <n v="1"/>
  </r>
  <r>
    <x v="7"/>
    <x v="2"/>
    <x v="1"/>
    <x v="7"/>
    <s v="No"/>
    <n v="0"/>
  </r>
  <r>
    <x v="7"/>
    <x v="2"/>
    <x v="1"/>
    <x v="8"/>
    <s v="No"/>
    <n v="0"/>
  </r>
  <r>
    <x v="7"/>
    <x v="2"/>
    <x v="1"/>
    <x v="9"/>
    <s v="No"/>
    <n v="0"/>
  </r>
  <r>
    <x v="7"/>
    <x v="2"/>
    <x v="2"/>
    <x v="10"/>
    <s v="No"/>
    <n v="0"/>
  </r>
  <r>
    <x v="7"/>
    <x v="2"/>
    <x v="2"/>
    <x v="11"/>
    <s v="No"/>
    <n v="0"/>
  </r>
  <r>
    <x v="7"/>
    <x v="2"/>
    <x v="2"/>
    <x v="12"/>
    <s v="No"/>
    <n v="0"/>
  </r>
  <r>
    <x v="7"/>
    <x v="2"/>
    <x v="2"/>
    <x v="13"/>
    <s v="Yes"/>
    <n v="1"/>
  </r>
  <r>
    <x v="7"/>
    <x v="2"/>
    <x v="2"/>
    <x v="14"/>
    <s v="No"/>
    <n v="0"/>
  </r>
  <r>
    <x v="7"/>
    <x v="2"/>
    <x v="3"/>
    <x v="15"/>
    <s v="Yes"/>
    <n v="1"/>
  </r>
  <r>
    <x v="7"/>
    <x v="2"/>
    <x v="3"/>
    <x v="16"/>
    <s v="No"/>
    <n v="0"/>
  </r>
  <r>
    <x v="7"/>
    <x v="2"/>
    <x v="3"/>
    <x v="17"/>
    <s v="No"/>
    <n v="0"/>
  </r>
  <r>
    <x v="7"/>
    <x v="2"/>
    <x v="3"/>
    <x v="18"/>
    <s v="No"/>
    <n v="0"/>
  </r>
  <r>
    <x v="7"/>
    <x v="2"/>
    <x v="3"/>
    <x v="19"/>
    <s v="No"/>
    <n v="0"/>
  </r>
  <r>
    <x v="7"/>
    <x v="2"/>
    <x v="4"/>
    <x v="20"/>
    <s v="Yes"/>
    <n v="1"/>
  </r>
  <r>
    <x v="7"/>
    <x v="2"/>
    <x v="4"/>
    <x v="21"/>
    <s v="No"/>
    <n v="0"/>
  </r>
  <r>
    <x v="7"/>
    <x v="2"/>
    <x v="4"/>
    <x v="22"/>
    <s v="No"/>
    <n v="0"/>
  </r>
  <r>
    <x v="7"/>
    <x v="2"/>
    <x v="4"/>
    <x v="23"/>
    <s v="No"/>
    <n v="0"/>
  </r>
  <r>
    <x v="7"/>
    <x v="2"/>
    <x v="4"/>
    <x v="24"/>
    <s v="No"/>
    <n v="0"/>
  </r>
  <r>
    <x v="7"/>
    <x v="2"/>
    <x v="5"/>
    <x v="25"/>
    <s v="Yes"/>
    <n v="1"/>
  </r>
  <r>
    <x v="7"/>
    <x v="2"/>
    <x v="5"/>
    <x v="26"/>
    <s v="No"/>
    <n v="0"/>
  </r>
  <r>
    <x v="7"/>
    <x v="2"/>
    <x v="5"/>
    <x v="27"/>
    <s v="No"/>
    <n v="0"/>
  </r>
  <r>
    <x v="7"/>
    <x v="2"/>
    <x v="6"/>
    <x v="28"/>
    <s v="No"/>
    <n v="0"/>
  </r>
  <r>
    <x v="7"/>
    <x v="2"/>
    <x v="6"/>
    <x v="29"/>
    <s v="Yes"/>
    <n v="1"/>
  </r>
  <r>
    <x v="7"/>
    <x v="2"/>
    <x v="7"/>
    <x v="30"/>
    <s v="No"/>
    <n v="0"/>
  </r>
  <r>
    <x v="7"/>
    <x v="2"/>
    <x v="7"/>
    <x v="31"/>
    <s v="Yes"/>
    <n v="1"/>
  </r>
  <r>
    <x v="8"/>
    <x v="0"/>
    <x v="0"/>
    <x v="0"/>
    <s v="No"/>
    <n v="0"/>
  </r>
  <r>
    <x v="8"/>
    <x v="0"/>
    <x v="0"/>
    <x v="1"/>
    <s v="Yes"/>
    <n v="1"/>
  </r>
  <r>
    <x v="8"/>
    <x v="0"/>
    <x v="0"/>
    <x v="2"/>
    <s v="No"/>
    <n v="0"/>
  </r>
  <r>
    <x v="8"/>
    <x v="0"/>
    <x v="0"/>
    <x v="3"/>
    <s v="No"/>
    <n v="0"/>
  </r>
  <r>
    <x v="8"/>
    <x v="0"/>
    <x v="0"/>
    <x v="4"/>
    <s v="No"/>
    <n v="0"/>
  </r>
  <r>
    <x v="8"/>
    <x v="0"/>
    <x v="1"/>
    <x v="5"/>
    <s v="Yes"/>
    <n v="1"/>
  </r>
  <r>
    <x v="8"/>
    <x v="0"/>
    <x v="1"/>
    <x v="6"/>
    <s v="No"/>
    <n v="0"/>
  </r>
  <r>
    <x v="8"/>
    <x v="0"/>
    <x v="1"/>
    <x v="7"/>
    <s v="No"/>
    <n v="0"/>
  </r>
  <r>
    <x v="8"/>
    <x v="0"/>
    <x v="1"/>
    <x v="8"/>
    <s v="No"/>
    <n v="0"/>
  </r>
  <r>
    <x v="8"/>
    <x v="0"/>
    <x v="1"/>
    <x v="9"/>
    <s v="No"/>
    <n v="0"/>
  </r>
  <r>
    <x v="8"/>
    <x v="0"/>
    <x v="2"/>
    <x v="10"/>
    <s v="Yes"/>
    <n v="1"/>
  </r>
  <r>
    <x v="8"/>
    <x v="0"/>
    <x v="2"/>
    <x v="11"/>
    <s v="No"/>
    <n v="0"/>
  </r>
  <r>
    <x v="8"/>
    <x v="0"/>
    <x v="2"/>
    <x v="12"/>
    <s v="No"/>
    <n v="0"/>
  </r>
  <r>
    <x v="8"/>
    <x v="0"/>
    <x v="2"/>
    <x v="13"/>
    <s v="No"/>
    <n v="0"/>
  </r>
  <r>
    <x v="8"/>
    <x v="0"/>
    <x v="2"/>
    <x v="14"/>
    <s v="No"/>
    <n v="0"/>
  </r>
  <r>
    <x v="8"/>
    <x v="0"/>
    <x v="3"/>
    <x v="15"/>
    <s v="Yes"/>
    <n v="1"/>
  </r>
  <r>
    <x v="8"/>
    <x v="0"/>
    <x v="3"/>
    <x v="16"/>
    <s v="No"/>
    <n v="0"/>
  </r>
  <r>
    <x v="8"/>
    <x v="0"/>
    <x v="3"/>
    <x v="17"/>
    <s v="No"/>
    <n v="0"/>
  </r>
  <r>
    <x v="8"/>
    <x v="0"/>
    <x v="3"/>
    <x v="18"/>
    <s v="No"/>
    <n v="0"/>
  </r>
  <r>
    <x v="8"/>
    <x v="0"/>
    <x v="3"/>
    <x v="19"/>
    <s v="No"/>
    <n v="0"/>
  </r>
  <r>
    <x v="8"/>
    <x v="0"/>
    <x v="4"/>
    <x v="20"/>
    <s v="Yes"/>
    <n v="1"/>
  </r>
  <r>
    <x v="8"/>
    <x v="0"/>
    <x v="4"/>
    <x v="21"/>
    <s v="No"/>
    <n v="0"/>
  </r>
  <r>
    <x v="8"/>
    <x v="0"/>
    <x v="4"/>
    <x v="22"/>
    <s v="No"/>
    <n v="0"/>
  </r>
  <r>
    <x v="8"/>
    <x v="0"/>
    <x v="4"/>
    <x v="23"/>
    <s v="No"/>
    <n v="0"/>
  </r>
  <r>
    <x v="8"/>
    <x v="0"/>
    <x v="4"/>
    <x v="24"/>
    <s v="No"/>
    <n v="0"/>
  </r>
  <r>
    <x v="8"/>
    <x v="0"/>
    <x v="5"/>
    <x v="25"/>
    <s v="No"/>
    <n v="0"/>
  </r>
  <r>
    <x v="8"/>
    <x v="0"/>
    <x v="5"/>
    <x v="26"/>
    <s v="Yes"/>
    <n v="1"/>
  </r>
  <r>
    <x v="8"/>
    <x v="0"/>
    <x v="5"/>
    <x v="27"/>
    <s v="No"/>
    <n v="0"/>
  </r>
  <r>
    <x v="8"/>
    <x v="0"/>
    <x v="6"/>
    <x v="28"/>
    <s v="No"/>
    <n v="0"/>
  </r>
  <r>
    <x v="8"/>
    <x v="0"/>
    <x v="6"/>
    <x v="29"/>
    <s v="Yes"/>
    <n v="1"/>
  </r>
  <r>
    <x v="8"/>
    <x v="0"/>
    <x v="7"/>
    <x v="30"/>
    <s v="Yes"/>
    <n v="1"/>
  </r>
  <r>
    <x v="8"/>
    <x v="0"/>
    <x v="7"/>
    <x v="31"/>
    <s v="No"/>
    <n v="0"/>
  </r>
  <r>
    <x v="9"/>
    <x v="0"/>
    <x v="0"/>
    <x v="0"/>
    <s v="No"/>
    <n v="0"/>
  </r>
  <r>
    <x v="9"/>
    <x v="0"/>
    <x v="0"/>
    <x v="1"/>
    <s v="Yes"/>
    <n v="1"/>
  </r>
  <r>
    <x v="9"/>
    <x v="0"/>
    <x v="0"/>
    <x v="2"/>
    <s v="No"/>
    <n v="0"/>
  </r>
  <r>
    <x v="9"/>
    <x v="0"/>
    <x v="0"/>
    <x v="3"/>
    <s v="No"/>
    <n v="0"/>
  </r>
  <r>
    <x v="9"/>
    <x v="0"/>
    <x v="0"/>
    <x v="4"/>
    <s v="No"/>
    <n v="0"/>
  </r>
  <r>
    <x v="9"/>
    <x v="0"/>
    <x v="1"/>
    <x v="5"/>
    <s v="No"/>
    <n v="0"/>
  </r>
  <r>
    <x v="9"/>
    <x v="0"/>
    <x v="1"/>
    <x v="6"/>
    <s v="Yes"/>
    <n v="1"/>
  </r>
  <r>
    <x v="9"/>
    <x v="0"/>
    <x v="1"/>
    <x v="7"/>
    <s v="No"/>
    <n v="0"/>
  </r>
  <r>
    <x v="9"/>
    <x v="0"/>
    <x v="1"/>
    <x v="8"/>
    <s v="No"/>
    <n v="0"/>
  </r>
  <r>
    <x v="9"/>
    <x v="0"/>
    <x v="1"/>
    <x v="9"/>
    <s v="No"/>
    <n v="0"/>
  </r>
  <r>
    <x v="9"/>
    <x v="0"/>
    <x v="2"/>
    <x v="10"/>
    <s v="No"/>
    <n v="0"/>
  </r>
  <r>
    <x v="9"/>
    <x v="0"/>
    <x v="2"/>
    <x v="11"/>
    <s v="Yes"/>
    <n v="1"/>
  </r>
  <r>
    <x v="9"/>
    <x v="0"/>
    <x v="2"/>
    <x v="12"/>
    <s v="No"/>
    <n v="0"/>
  </r>
  <r>
    <x v="9"/>
    <x v="0"/>
    <x v="2"/>
    <x v="13"/>
    <s v="No"/>
    <n v="0"/>
  </r>
  <r>
    <x v="9"/>
    <x v="0"/>
    <x v="2"/>
    <x v="14"/>
    <s v="No"/>
    <n v="0"/>
  </r>
  <r>
    <x v="9"/>
    <x v="0"/>
    <x v="3"/>
    <x v="15"/>
    <s v="No"/>
    <n v="0"/>
  </r>
  <r>
    <x v="9"/>
    <x v="0"/>
    <x v="3"/>
    <x v="16"/>
    <s v="Yes"/>
    <n v="1"/>
  </r>
  <r>
    <x v="9"/>
    <x v="0"/>
    <x v="3"/>
    <x v="17"/>
    <s v="No"/>
    <n v="0"/>
  </r>
  <r>
    <x v="9"/>
    <x v="0"/>
    <x v="3"/>
    <x v="18"/>
    <s v="No"/>
    <n v="0"/>
  </r>
  <r>
    <x v="9"/>
    <x v="0"/>
    <x v="3"/>
    <x v="19"/>
    <s v="No"/>
    <n v="0"/>
  </r>
  <r>
    <x v="9"/>
    <x v="0"/>
    <x v="4"/>
    <x v="20"/>
    <s v="No"/>
    <n v="0"/>
  </r>
  <r>
    <x v="9"/>
    <x v="0"/>
    <x v="4"/>
    <x v="21"/>
    <s v="Yes"/>
    <n v="1"/>
  </r>
  <r>
    <x v="9"/>
    <x v="0"/>
    <x v="4"/>
    <x v="22"/>
    <s v="No"/>
    <n v="0"/>
  </r>
  <r>
    <x v="9"/>
    <x v="0"/>
    <x v="4"/>
    <x v="23"/>
    <s v="No"/>
    <n v="0"/>
  </r>
  <r>
    <x v="9"/>
    <x v="0"/>
    <x v="4"/>
    <x v="24"/>
    <s v="No"/>
    <n v="0"/>
  </r>
  <r>
    <x v="9"/>
    <x v="0"/>
    <x v="5"/>
    <x v="25"/>
    <s v="Yes"/>
    <n v="1"/>
  </r>
  <r>
    <x v="9"/>
    <x v="0"/>
    <x v="5"/>
    <x v="26"/>
    <s v="No"/>
    <n v="0"/>
  </r>
  <r>
    <x v="9"/>
    <x v="0"/>
    <x v="5"/>
    <x v="27"/>
    <s v="No"/>
    <n v="0"/>
  </r>
  <r>
    <x v="9"/>
    <x v="0"/>
    <x v="6"/>
    <x v="28"/>
    <s v="Yes"/>
    <n v="1"/>
  </r>
  <r>
    <x v="9"/>
    <x v="0"/>
    <x v="6"/>
    <x v="29"/>
    <s v="No"/>
    <n v="0"/>
  </r>
  <r>
    <x v="9"/>
    <x v="0"/>
    <x v="7"/>
    <x v="30"/>
    <s v="Yes"/>
    <n v="1"/>
  </r>
  <r>
    <x v="9"/>
    <x v="0"/>
    <x v="7"/>
    <x v="31"/>
    <s v="No"/>
    <n v="0"/>
  </r>
  <r>
    <x v="10"/>
    <x v="0"/>
    <x v="0"/>
    <x v="0"/>
    <s v="No"/>
    <n v="0"/>
  </r>
  <r>
    <x v="10"/>
    <x v="0"/>
    <x v="0"/>
    <x v="1"/>
    <s v="Yes"/>
    <n v="1"/>
  </r>
  <r>
    <x v="10"/>
    <x v="0"/>
    <x v="0"/>
    <x v="2"/>
    <s v="No"/>
    <n v="0"/>
  </r>
  <r>
    <x v="10"/>
    <x v="0"/>
    <x v="0"/>
    <x v="3"/>
    <s v="No"/>
    <n v="0"/>
  </r>
  <r>
    <x v="10"/>
    <x v="0"/>
    <x v="0"/>
    <x v="4"/>
    <s v="No"/>
    <n v="0"/>
  </r>
  <r>
    <x v="10"/>
    <x v="0"/>
    <x v="1"/>
    <x v="5"/>
    <s v="No"/>
    <n v="0"/>
  </r>
  <r>
    <x v="10"/>
    <x v="0"/>
    <x v="1"/>
    <x v="6"/>
    <s v="Yes"/>
    <n v="1"/>
  </r>
  <r>
    <x v="10"/>
    <x v="0"/>
    <x v="1"/>
    <x v="7"/>
    <s v="No"/>
    <n v="0"/>
  </r>
  <r>
    <x v="10"/>
    <x v="0"/>
    <x v="1"/>
    <x v="8"/>
    <s v="No"/>
    <n v="0"/>
  </r>
  <r>
    <x v="10"/>
    <x v="0"/>
    <x v="1"/>
    <x v="9"/>
    <s v="No"/>
    <n v="0"/>
  </r>
  <r>
    <x v="10"/>
    <x v="0"/>
    <x v="2"/>
    <x v="10"/>
    <s v="No"/>
    <n v="0"/>
  </r>
  <r>
    <x v="10"/>
    <x v="0"/>
    <x v="2"/>
    <x v="11"/>
    <s v="Yes"/>
    <n v="1"/>
  </r>
  <r>
    <x v="10"/>
    <x v="0"/>
    <x v="2"/>
    <x v="12"/>
    <s v="No"/>
    <n v="0"/>
  </r>
  <r>
    <x v="10"/>
    <x v="0"/>
    <x v="2"/>
    <x v="13"/>
    <s v="No"/>
    <n v="0"/>
  </r>
  <r>
    <x v="10"/>
    <x v="0"/>
    <x v="2"/>
    <x v="14"/>
    <s v="No"/>
    <n v="0"/>
  </r>
  <r>
    <x v="10"/>
    <x v="0"/>
    <x v="3"/>
    <x v="15"/>
    <s v="No"/>
    <n v="0"/>
  </r>
  <r>
    <x v="10"/>
    <x v="0"/>
    <x v="3"/>
    <x v="16"/>
    <s v="Yes"/>
    <n v="1"/>
  </r>
  <r>
    <x v="10"/>
    <x v="0"/>
    <x v="3"/>
    <x v="17"/>
    <s v="No"/>
    <n v="0"/>
  </r>
  <r>
    <x v="10"/>
    <x v="0"/>
    <x v="3"/>
    <x v="18"/>
    <s v="No"/>
    <n v="0"/>
  </r>
  <r>
    <x v="10"/>
    <x v="0"/>
    <x v="3"/>
    <x v="19"/>
    <s v="No"/>
    <n v="0"/>
  </r>
  <r>
    <x v="10"/>
    <x v="0"/>
    <x v="4"/>
    <x v="20"/>
    <s v="No"/>
    <n v="0"/>
  </r>
  <r>
    <x v="10"/>
    <x v="0"/>
    <x v="4"/>
    <x v="21"/>
    <s v="Yes"/>
    <n v="1"/>
  </r>
  <r>
    <x v="10"/>
    <x v="0"/>
    <x v="4"/>
    <x v="22"/>
    <s v="No"/>
    <n v="0"/>
  </r>
  <r>
    <x v="10"/>
    <x v="0"/>
    <x v="4"/>
    <x v="23"/>
    <s v="No"/>
    <n v="0"/>
  </r>
  <r>
    <x v="10"/>
    <x v="0"/>
    <x v="4"/>
    <x v="24"/>
    <s v="No"/>
    <n v="0"/>
  </r>
  <r>
    <x v="10"/>
    <x v="0"/>
    <x v="5"/>
    <x v="25"/>
    <s v="Yes"/>
    <n v="1"/>
  </r>
  <r>
    <x v="10"/>
    <x v="0"/>
    <x v="5"/>
    <x v="26"/>
    <s v="No"/>
    <n v="0"/>
  </r>
  <r>
    <x v="10"/>
    <x v="0"/>
    <x v="5"/>
    <x v="27"/>
    <s v="No"/>
    <n v="0"/>
  </r>
  <r>
    <x v="10"/>
    <x v="0"/>
    <x v="6"/>
    <x v="28"/>
    <s v="No"/>
    <n v="0"/>
  </r>
  <r>
    <x v="10"/>
    <x v="0"/>
    <x v="6"/>
    <x v="29"/>
    <s v="Yes"/>
    <n v="1"/>
  </r>
  <r>
    <x v="10"/>
    <x v="0"/>
    <x v="7"/>
    <x v="30"/>
    <s v="Yes"/>
    <n v="1"/>
  </r>
  <r>
    <x v="10"/>
    <x v="0"/>
    <x v="7"/>
    <x v="31"/>
    <s v="No"/>
    <n v="0"/>
  </r>
  <r>
    <x v="11"/>
    <x v="2"/>
    <x v="0"/>
    <x v="0"/>
    <s v="Yes"/>
    <n v="1"/>
  </r>
  <r>
    <x v="11"/>
    <x v="2"/>
    <x v="0"/>
    <x v="1"/>
    <s v="No"/>
    <n v="0"/>
  </r>
  <r>
    <x v="11"/>
    <x v="2"/>
    <x v="0"/>
    <x v="2"/>
    <s v="No"/>
    <n v="0"/>
  </r>
  <r>
    <x v="11"/>
    <x v="2"/>
    <x v="0"/>
    <x v="3"/>
    <s v="No"/>
    <n v="0"/>
  </r>
  <r>
    <x v="11"/>
    <x v="2"/>
    <x v="0"/>
    <x v="4"/>
    <s v="No"/>
    <n v="0"/>
  </r>
  <r>
    <x v="11"/>
    <x v="2"/>
    <x v="1"/>
    <x v="5"/>
    <s v="Yes"/>
    <n v="1"/>
  </r>
  <r>
    <x v="11"/>
    <x v="2"/>
    <x v="1"/>
    <x v="6"/>
    <s v="No"/>
    <n v="0"/>
  </r>
  <r>
    <x v="11"/>
    <x v="2"/>
    <x v="1"/>
    <x v="7"/>
    <s v="No"/>
    <n v="0"/>
  </r>
  <r>
    <x v="11"/>
    <x v="2"/>
    <x v="1"/>
    <x v="8"/>
    <s v="No"/>
    <n v="0"/>
  </r>
  <r>
    <x v="11"/>
    <x v="2"/>
    <x v="1"/>
    <x v="9"/>
    <s v="No"/>
    <n v="0"/>
  </r>
  <r>
    <x v="11"/>
    <x v="2"/>
    <x v="2"/>
    <x v="10"/>
    <s v="Yes"/>
    <n v="1"/>
  </r>
  <r>
    <x v="11"/>
    <x v="2"/>
    <x v="2"/>
    <x v="11"/>
    <s v="No"/>
    <n v="0"/>
  </r>
  <r>
    <x v="11"/>
    <x v="2"/>
    <x v="2"/>
    <x v="12"/>
    <s v="No"/>
    <n v="0"/>
  </r>
  <r>
    <x v="11"/>
    <x v="2"/>
    <x v="2"/>
    <x v="13"/>
    <s v="No"/>
    <n v="0"/>
  </r>
  <r>
    <x v="11"/>
    <x v="2"/>
    <x v="2"/>
    <x v="14"/>
    <s v="No"/>
    <n v="0"/>
  </r>
  <r>
    <x v="11"/>
    <x v="2"/>
    <x v="3"/>
    <x v="15"/>
    <s v="Yes"/>
    <n v="1"/>
  </r>
  <r>
    <x v="11"/>
    <x v="2"/>
    <x v="3"/>
    <x v="16"/>
    <s v="No"/>
    <n v="0"/>
  </r>
  <r>
    <x v="11"/>
    <x v="2"/>
    <x v="3"/>
    <x v="17"/>
    <s v="No"/>
    <n v="0"/>
  </r>
  <r>
    <x v="11"/>
    <x v="2"/>
    <x v="3"/>
    <x v="18"/>
    <s v="No"/>
    <n v="0"/>
  </r>
  <r>
    <x v="11"/>
    <x v="2"/>
    <x v="3"/>
    <x v="19"/>
    <s v="No"/>
    <n v="0"/>
  </r>
  <r>
    <x v="11"/>
    <x v="2"/>
    <x v="4"/>
    <x v="20"/>
    <s v="Yes"/>
    <n v="1"/>
  </r>
  <r>
    <x v="11"/>
    <x v="2"/>
    <x v="4"/>
    <x v="21"/>
    <s v="No"/>
    <n v="0"/>
  </r>
  <r>
    <x v="11"/>
    <x v="2"/>
    <x v="4"/>
    <x v="22"/>
    <s v="No"/>
    <n v="0"/>
  </r>
  <r>
    <x v="11"/>
    <x v="2"/>
    <x v="4"/>
    <x v="23"/>
    <s v="No"/>
    <n v="0"/>
  </r>
  <r>
    <x v="11"/>
    <x v="2"/>
    <x v="4"/>
    <x v="24"/>
    <s v="No"/>
    <n v="0"/>
  </r>
  <r>
    <x v="11"/>
    <x v="2"/>
    <x v="5"/>
    <x v="25"/>
    <s v="No"/>
    <n v="0"/>
  </r>
  <r>
    <x v="11"/>
    <x v="2"/>
    <x v="5"/>
    <x v="26"/>
    <s v="Yes"/>
    <n v="1"/>
  </r>
  <r>
    <x v="11"/>
    <x v="2"/>
    <x v="5"/>
    <x v="27"/>
    <s v="No"/>
    <n v="0"/>
  </r>
  <r>
    <x v="11"/>
    <x v="2"/>
    <x v="6"/>
    <x v="28"/>
    <s v="No"/>
    <n v="0"/>
  </r>
  <r>
    <x v="11"/>
    <x v="2"/>
    <x v="6"/>
    <x v="29"/>
    <s v="Yes"/>
    <n v="1"/>
  </r>
  <r>
    <x v="11"/>
    <x v="2"/>
    <x v="7"/>
    <x v="30"/>
    <s v="Yes"/>
    <n v="1"/>
  </r>
  <r>
    <x v="11"/>
    <x v="2"/>
    <x v="7"/>
    <x v="31"/>
    <s v="No"/>
    <n v="0"/>
  </r>
  <r>
    <x v="12"/>
    <x v="2"/>
    <x v="0"/>
    <x v="0"/>
    <s v="No"/>
    <n v="0"/>
  </r>
  <r>
    <x v="12"/>
    <x v="2"/>
    <x v="0"/>
    <x v="1"/>
    <s v="Yes"/>
    <n v="1"/>
  </r>
  <r>
    <x v="12"/>
    <x v="2"/>
    <x v="0"/>
    <x v="2"/>
    <s v="No"/>
    <n v="0"/>
  </r>
  <r>
    <x v="12"/>
    <x v="2"/>
    <x v="0"/>
    <x v="3"/>
    <s v="No"/>
    <n v="0"/>
  </r>
  <r>
    <x v="12"/>
    <x v="2"/>
    <x v="0"/>
    <x v="4"/>
    <s v="No"/>
    <n v="0"/>
  </r>
  <r>
    <x v="12"/>
    <x v="2"/>
    <x v="1"/>
    <x v="5"/>
    <s v="Yes"/>
    <n v="1"/>
  </r>
  <r>
    <x v="12"/>
    <x v="2"/>
    <x v="1"/>
    <x v="6"/>
    <s v="No"/>
    <n v="0"/>
  </r>
  <r>
    <x v="12"/>
    <x v="2"/>
    <x v="1"/>
    <x v="7"/>
    <s v="No"/>
    <n v="0"/>
  </r>
  <r>
    <x v="12"/>
    <x v="2"/>
    <x v="1"/>
    <x v="8"/>
    <s v="No"/>
    <n v="0"/>
  </r>
  <r>
    <x v="12"/>
    <x v="2"/>
    <x v="1"/>
    <x v="9"/>
    <s v="No"/>
    <n v="0"/>
  </r>
  <r>
    <x v="12"/>
    <x v="2"/>
    <x v="2"/>
    <x v="10"/>
    <s v="Yes"/>
    <n v="1"/>
  </r>
  <r>
    <x v="12"/>
    <x v="2"/>
    <x v="2"/>
    <x v="11"/>
    <s v="No"/>
    <n v="0"/>
  </r>
  <r>
    <x v="12"/>
    <x v="2"/>
    <x v="2"/>
    <x v="12"/>
    <s v="No"/>
    <n v="0"/>
  </r>
  <r>
    <x v="12"/>
    <x v="2"/>
    <x v="2"/>
    <x v="13"/>
    <s v="No"/>
    <n v="0"/>
  </r>
  <r>
    <x v="12"/>
    <x v="2"/>
    <x v="2"/>
    <x v="14"/>
    <s v="No"/>
    <n v="0"/>
  </r>
  <r>
    <x v="12"/>
    <x v="2"/>
    <x v="3"/>
    <x v="15"/>
    <s v="Yes"/>
    <n v="1"/>
  </r>
  <r>
    <x v="12"/>
    <x v="2"/>
    <x v="3"/>
    <x v="16"/>
    <s v="No"/>
    <n v="0"/>
  </r>
  <r>
    <x v="12"/>
    <x v="2"/>
    <x v="3"/>
    <x v="17"/>
    <s v="No"/>
    <n v="0"/>
  </r>
  <r>
    <x v="12"/>
    <x v="2"/>
    <x v="3"/>
    <x v="18"/>
    <s v="No"/>
    <n v="0"/>
  </r>
  <r>
    <x v="12"/>
    <x v="2"/>
    <x v="3"/>
    <x v="19"/>
    <s v="No"/>
    <n v="0"/>
  </r>
  <r>
    <x v="12"/>
    <x v="2"/>
    <x v="4"/>
    <x v="20"/>
    <s v="Yes"/>
    <n v="1"/>
  </r>
  <r>
    <x v="12"/>
    <x v="2"/>
    <x v="4"/>
    <x v="21"/>
    <s v="No"/>
    <n v="0"/>
  </r>
  <r>
    <x v="12"/>
    <x v="2"/>
    <x v="4"/>
    <x v="22"/>
    <s v="No"/>
    <n v="0"/>
  </r>
  <r>
    <x v="12"/>
    <x v="2"/>
    <x v="4"/>
    <x v="23"/>
    <s v="No"/>
    <n v="0"/>
  </r>
  <r>
    <x v="12"/>
    <x v="2"/>
    <x v="4"/>
    <x v="24"/>
    <s v="No"/>
    <n v="0"/>
  </r>
  <r>
    <x v="12"/>
    <x v="2"/>
    <x v="5"/>
    <x v="25"/>
    <s v="Yes"/>
    <n v="1"/>
  </r>
  <r>
    <x v="12"/>
    <x v="2"/>
    <x v="5"/>
    <x v="26"/>
    <s v="No"/>
    <n v="0"/>
  </r>
  <r>
    <x v="12"/>
    <x v="2"/>
    <x v="5"/>
    <x v="27"/>
    <s v="No"/>
    <n v="0"/>
  </r>
  <r>
    <x v="12"/>
    <x v="2"/>
    <x v="6"/>
    <x v="28"/>
    <s v="No"/>
    <n v="0"/>
  </r>
  <r>
    <x v="12"/>
    <x v="2"/>
    <x v="6"/>
    <x v="29"/>
    <s v="Yes"/>
    <n v="1"/>
  </r>
  <r>
    <x v="12"/>
    <x v="2"/>
    <x v="7"/>
    <x v="30"/>
    <s v="Yes"/>
    <n v="1"/>
  </r>
  <r>
    <x v="12"/>
    <x v="2"/>
    <x v="7"/>
    <x v="31"/>
    <s v="No"/>
    <n v="0"/>
  </r>
  <r>
    <x v="13"/>
    <x v="0"/>
    <x v="0"/>
    <x v="0"/>
    <s v="No"/>
    <n v="0"/>
  </r>
  <r>
    <x v="13"/>
    <x v="0"/>
    <x v="0"/>
    <x v="1"/>
    <s v="Yes"/>
    <n v="1"/>
  </r>
  <r>
    <x v="13"/>
    <x v="0"/>
    <x v="0"/>
    <x v="2"/>
    <s v="No"/>
    <n v="0"/>
  </r>
  <r>
    <x v="13"/>
    <x v="0"/>
    <x v="0"/>
    <x v="3"/>
    <s v="No"/>
    <n v="0"/>
  </r>
  <r>
    <x v="13"/>
    <x v="0"/>
    <x v="0"/>
    <x v="4"/>
    <s v="No"/>
    <n v="0"/>
  </r>
  <r>
    <x v="13"/>
    <x v="0"/>
    <x v="1"/>
    <x v="5"/>
    <s v="No"/>
    <n v="0"/>
  </r>
  <r>
    <x v="13"/>
    <x v="0"/>
    <x v="1"/>
    <x v="6"/>
    <s v="Yes"/>
    <n v="1"/>
  </r>
  <r>
    <x v="13"/>
    <x v="0"/>
    <x v="1"/>
    <x v="7"/>
    <s v="No"/>
    <n v="0"/>
  </r>
  <r>
    <x v="13"/>
    <x v="0"/>
    <x v="1"/>
    <x v="8"/>
    <s v="No"/>
    <n v="0"/>
  </r>
  <r>
    <x v="13"/>
    <x v="0"/>
    <x v="1"/>
    <x v="9"/>
    <s v="No"/>
    <n v="0"/>
  </r>
  <r>
    <x v="13"/>
    <x v="0"/>
    <x v="2"/>
    <x v="10"/>
    <s v="No"/>
    <n v="0"/>
  </r>
  <r>
    <x v="13"/>
    <x v="0"/>
    <x v="2"/>
    <x v="11"/>
    <s v="Yes"/>
    <n v="1"/>
  </r>
  <r>
    <x v="13"/>
    <x v="0"/>
    <x v="2"/>
    <x v="12"/>
    <s v="No"/>
    <n v="0"/>
  </r>
  <r>
    <x v="13"/>
    <x v="0"/>
    <x v="2"/>
    <x v="13"/>
    <s v="No"/>
    <n v="0"/>
  </r>
  <r>
    <x v="13"/>
    <x v="0"/>
    <x v="2"/>
    <x v="14"/>
    <s v="No"/>
    <n v="0"/>
  </r>
  <r>
    <x v="13"/>
    <x v="0"/>
    <x v="3"/>
    <x v="15"/>
    <s v="No"/>
    <n v="0"/>
  </r>
  <r>
    <x v="13"/>
    <x v="0"/>
    <x v="3"/>
    <x v="16"/>
    <s v="Yes"/>
    <n v="1"/>
  </r>
  <r>
    <x v="13"/>
    <x v="0"/>
    <x v="3"/>
    <x v="17"/>
    <s v="No"/>
    <n v="0"/>
  </r>
  <r>
    <x v="13"/>
    <x v="0"/>
    <x v="3"/>
    <x v="18"/>
    <s v="No"/>
    <n v="0"/>
  </r>
  <r>
    <x v="13"/>
    <x v="0"/>
    <x v="3"/>
    <x v="19"/>
    <s v="No"/>
    <n v="0"/>
  </r>
  <r>
    <x v="13"/>
    <x v="0"/>
    <x v="4"/>
    <x v="20"/>
    <s v="No"/>
    <n v="0"/>
  </r>
  <r>
    <x v="13"/>
    <x v="0"/>
    <x v="4"/>
    <x v="21"/>
    <s v="Yes"/>
    <n v="1"/>
  </r>
  <r>
    <x v="13"/>
    <x v="0"/>
    <x v="4"/>
    <x v="22"/>
    <s v="No"/>
    <n v="0"/>
  </r>
  <r>
    <x v="13"/>
    <x v="0"/>
    <x v="4"/>
    <x v="23"/>
    <s v="No"/>
    <n v="0"/>
  </r>
  <r>
    <x v="13"/>
    <x v="0"/>
    <x v="4"/>
    <x v="24"/>
    <s v="No"/>
    <n v="0"/>
  </r>
  <r>
    <x v="13"/>
    <x v="0"/>
    <x v="5"/>
    <x v="25"/>
    <s v="Yes"/>
    <n v="1"/>
  </r>
  <r>
    <x v="13"/>
    <x v="0"/>
    <x v="5"/>
    <x v="26"/>
    <s v="No"/>
    <n v="0"/>
  </r>
  <r>
    <x v="13"/>
    <x v="0"/>
    <x v="5"/>
    <x v="27"/>
    <s v="No"/>
    <n v="0"/>
  </r>
  <r>
    <x v="13"/>
    <x v="0"/>
    <x v="6"/>
    <x v="28"/>
    <s v="Yes"/>
    <n v="1"/>
  </r>
  <r>
    <x v="13"/>
    <x v="0"/>
    <x v="6"/>
    <x v="29"/>
    <s v="No"/>
    <n v="0"/>
  </r>
  <r>
    <x v="13"/>
    <x v="0"/>
    <x v="7"/>
    <x v="30"/>
    <s v="Yes"/>
    <n v="1"/>
  </r>
  <r>
    <x v="13"/>
    <x v="0"/>
    <x v="7"/>
    <x v="31"/>
    <s v="No"/>
    <n v="0"/>
  </r>
  <r>
    <x v="14"/>
    <x v="1"/>
    <x v="0"/>
    <x v="0"/>
    <s v="Yes"/>
    <n v="1"/>
  </r>
  <r>
    <x v="14"/>
    <x v="1"/>
    <x v="0"/>
    <x v="1"/>
    <s v="No"/>
    <n v="0"/>
  </r>
  <r>
    <x v="14"/>
    <x v="1"/>
    <x v="0"/>
    <x v="2"/>
    <s v="No"/>
    <n v="0"/>
  </r>
  <r>
    <x v="14"/>
    <x v="1"/>
    <x v="0"/>
    <x v="3"/>
    <s v="No"/>
    <n v="0"/>
  </r>
  <r>
    <x v="14"/>
    <x v="1"/>
    <x v="0"/>
    <x v="4"/>
    <s v="No"/>
    <n v="0"/>
  </r>
  <r>
    <x v="14"/>
    <x v="1"/>
    <x v="1"/>
    <x v="5"/>
    <s v="No"/>
    <n v="0"/>
  </r>
  <r>
    <x v="14"/>
    <x v="1"/>
    <x v="1"/>
    <x v="6"/>
    <s v="Yes"/>
    <n v="1"/>
  </r>
  <r>
    <x v="14"/>
    <x v="1"/>
    <x v="1"/>
    <x v="7"/>
    <s v="No"/>
    <n v="0"/>
  </r>
  <r>
    <x v="14"/>
    <x v="1"/>
    <x v="1"/>
    <x v="8"/>
    <s v="No"/>
    <n v="0"/>
  </r>
  <r>
    <x v="14"/>
    <x v="1"/>
    <x v="1"/>
    <x v="9"/>
    <s v="No"/>
    <n v="0"/>
  </r>
  <r>
    <x v="14"/>
    <x v="1"/>
    <x v="2"/>
    <x v="10"/>
    <s v="Yes"/>
    <n v="1"/>
  </r>
  <r>
    <x v="14"/>
    <x v="1"/>
    <x v="2"/>
    <x v="11"/>
    <s v="No"/>
    <n v="0"/>
  </r>
  <r>
    <x v="14"/>
    <x v="1"/>
    <x v="2"/>
    <x v="12"/>
    <s v="No"/>
    <n v="0"/>
  </r>
  <r>
    <x v="14"/>
    <x v="1"/>
    <x v="2"/>
    <x v="13"/>
    <s v="No"/>
    <n v="0"/>
  </r>
  <r>
    <x v="14"/>
    <x v="1"/>
    <x v="2"/>
    <x v="14"/>
    <s v="No"/>
    <n v="0"/>
  </r>
  <r>
    <x v="14"/>
    <x v="1"/>
    <x v="3"/>
    <x v="15"/>
    <s v="Yes"/>
    <n v="1"/>
  </r>
  <r>
    <x v="14"/>
    <x v="1"/>
    <x v="3"/>
    <x v="16"/>
    <s v="No"/>
    <n v="0"/>
  </r>
  <r>
    <x v="14"/>
    <x v="1"/>
    <x v="3"/>
    <x v="17"/>
    <s v="No"/>
    <n v="0"/>
  </r>
  <r>
    <x v="14"/>
    <x v="1"/>
    <x v="3"/>
    <x v="18"/>
    <s v="No"/>
    <n v="0"/>
  </r>
  <r>
    <x v="14"/>
    <x v="1"/>
    <x v="3"/>
    <x v="19"/>
    <s v="No"/>
    <n v="0"/>
  </r>
  <r>
    <x v="14"/>
    <x v="1"/>
    <x v="4"/>
    <x v="20"/>
    <s v="Yes"/>
    <n v="1"/>
  </r>
  <r>
    <x v="14"/>
    <x v="1"/>
    <x v="4"/>
    <x v="21"/>
    <s v="No"/>
    <n v="0"/>
  </r>
  <r>
    <x v="14"/>
    <x v="1"/>
    <x v="4"/>
    <x v="22"/>
    <s v="No"/>
    <n v="0"/>
  </r>
  <r>
    <x v="14"/>
    <x v="1"/>
    <x v="4"/>
    <x v="23"/>
    <s v="No"/>
    <n v="0"/>
  </r>
  <r>
    <x v="14"/>
    <x v="1"/>
    <x v="4"/>
    <x v="24"/>
    <s v="No"/>
    <n v="0"/>
  </r>
  <r>
    <x v="14"/>
    <x v="1"/>
    <x v="5"/>
    <x v="25"/>
    <s v="No"/>
    <n v="0"/>
  </r>
  <r>
    <x v="14"/>
    <x v="1"/>
    <x v="5"/>
    <x v="26"/>
    <s v="Yes"/>
    <n v="1"/>
  </r>
  <r>
    <x v="14"/>
    <x v="1"/>
    <x v="5"/>
    <x v="27"/>
    <s v="No"/>
    <n v="0"/>
  </r>
  <r>
    <x v="14"/>
    <x v="1"/>
    <x v="6"/>
    <x v="28"/>
    <s v="No"/>
    <n v="0"/>
  </r>
  <r>
    <x v="14"/>
    <x v="1"/>
    <x v="6"/>
    <x v="29"/>
    <s v="Yes"/>
    <n v="1"/>
  </r>
  <r>
    <x v="14"/>
    <x v="1"/>
    <x v="7"/>
    <x v="30"/>
    <s v="Yes"/>
    <n v="1"/>
  </r>
  <r>
    <x v="14"/>
    <x v="1"/>
    <x v="7"/>
    <x v="31"/>
    <s v="No"/>
    <n v="0"/>
  </r>
  <r>
    <x v="15"/>
    <x v="0"/>
    <x v="0"/>
    <x v="0"/>
    <s v="Yes"/>
    <n v="1"/>
  </r>
  <r>
    <x v="15"/>
    <x v="0"/>
    <x v="0"/>
    <x v="1"/>
    <s v="No"/>
    <n v="0"/>
  </r>
  <r>
    <x v="15"/>
    <x v="0"/>
    <x v="0"/>
    <x v="2"/>
    <s v="No"/>
    <n v="0"/>
  </r>
  <r>
    <x v="15"/>
    <x v="0"/>
    <x v="0"/>
    <x v="3"/>
    <s v="No"/>
    <n v="0"/>
  </r>
  <r>
    <x v="15"/>
    <x v="0"/>
    <x v="0"/>
    <x v="4"/>
    <s v="No"/>
    <n v="0"/>
  </r>
  <r>
    <x v="15"/>
    <x v="0"/>
    <x v="1"/>
    <x v="5"/>
    <s v="Yes"/>
    <n v="1"/>
  </r>
  <r>
    <x v="15"/>
    <x v="0"/>
    <x v="1"/>
    <x v="6"/>
    <s v="No"/>
    <n v="0"/>
  </r>
  <r>
    <x v="15"/>
    <x v="0"/>
    <x v="1"/>
    <x v="7"/>
    <s v="No"/>
    <n v="0"/>
  </r>
  <r>
    <x v="15"/>
    <x v="0"/>
    <x v="1"/>
    <x v="8"/>
    <s v="No"/>
    <n v="0"/>
  </r>
  <r>
    <x v="15"/>
    <x v="0"/>
    <x v="1"/>
    <x v="9"/>
    <s v="No"/>
    <n v="0"/>
  </r>
  <r>
    <x v="15"/>
    <x v="0"/>
    <x v="2"/>
    <x v="10"/>
    <s v="Yes"/>
    <n v="1"/>
  </r>
  <r>
    <x v="15"/>
    <x v="0"/>
    <x v="2"/>
    <x v="11"/>
    <s v="No"/>
    <n v="0"/>
  </r>
  <r>
    <x v="15"/>
    <x v="0"/>
    <x v="2"/>
    <x v="12"/>
    <s v="No"/>
    <n v="0"/>
  </r>
  <r>
    <x v="15"/>
    <x v="0"/>
    <x v="2"/>
    <x v="13"/>
    <s v="No"/>
    <n v="0"/>
  </r>
  <r>
    <x v="15"/>
    <x v="0"/>
    <x v="2"/>
    <x v="14"/>
    <s v="No"/>
    <n v="0"/>
  </r>
  <r>
    <x v="15"/>
    <x v="0"/>
    <x v="3"/>
    <x v="15"/>
    <s v="Yes"/>
    <n v="1"/>
  </r>
  <r>
    <x v="15"/>
    <x v="0"/>
    <x v="3"/>
    <x v="16"/>
    <s v="No"/>
    <n v="0"/>
  </r>
  <r>
    <x v="15"/>
    <x v="0"/>
    <x v="3"/>
    <x v="17"/>
    <s v="No"/>
    <n v="0"/>
  </r>
  <r>
    <x v="15"/>
    <x v="0"/>
    <x v="3"/>
    <x v="18"/>
    <s v="No"/>
    <n v="0"/>
  </r>
  <r>
    <x v="15"/>
    <x v="0"/>
    <x v="3"/>
    <x v="19"/>
    <s v="No"/>
    <n v="0"/>
  </r>
  <r>
    <x v="15"/>
    <x v="0"/>
    <x v="4"/>
    <x v="20"/>
    <s v="Yes"/>
    <n v="1"/>
  </r>
  <r>
    <x v="15"/>
    <x v="0"/>
    <x v="4"/>
    <x v="21"/>
    <s v="No"/>
    <n v="0"/>
  </r>
  <r>
    <x v="15"/>
    <x v="0"/>
    <x v="4"/>
    <x v="22"/>
    <s v="No"/>
    <n v="0"/>
  </r>
  <r>
    <x v="15"/>
    <x v="0"/>
    <x v="4"/>
    <x v="23"/>
    <s v="No"/>
    <n v="0"/>
  </r>
  <r>
    <x v="15"/>
    <x v="0"/>
    <x v="4"/>
    <x v="24"/>
    <s v="No"/>
    <n v="0"/>
  </r>
  <r>
    <x v="15"/>
    <x v="0"/>
    <x v="5"/>
    <x v="25"/>
    <s v="No"/>
    <n v="0"/>
  </r>
  <r>
    <x v="15"/>
    <x v="0"/>
    <x v="5"/>
    <x v="26"/>
    <s v="Yes"/>
    <n v="1"/>
  </r>
  <r>
    <x v="15"/>
    <x v="0"/>
    <x v="5"/>
    <x v="27"/>
    <s v="No"/>
    <n v="0"/>
  </r>
  <r>
    <x v="15"/>
    <x v="0"/>
    <x v="6"/>
    <x v="28"/>
    <s v="No"/>
    <n v="0"/>
  </r>
  <r>
    <x v="15"/>
    <x v="0"/>
    <x v="6"/>
    <x v="29"/>
    <s v="Yes"/>
    <n v="1"/>
  </r>
  <r>
    <x v="15"/>
    <x v="0"/>
    <x v="7"/>
    <x v="30"/>
    <s v="No"/>
    <n v="0"/>
  </r>
  <r>
    <x v="15"/>
    <x v="0"/>
    <x v="7"/>
    <x v="31"/>
    <s v="Yes"/>
    <n v="1"/>
  </r>
  <r>
    <x v="16"/>
    <x v="3"/>
    <x v="0"/>
    <x v="0"/>
    <s v="No"/>
    <n v="0"/>
  </r>
  <r>
    <x v="16"/>
    <x v="3"/>
    <x v="0"/>
    <x v="1"/>
    <s v="Yes"/>
    <n v="1"/>
  </r>
  <r>
    <x v="16"/>
    <x v="3"/>
    <x v="0"/>
    <x v="2"/>
    <s v="No"/>
    <n v="0"/>
  </r>
  <r>
    <x v="16"/>
    <x v="3"/>
    <x v="0"/>
    <x v="3"/>
    <s v="No"/>
    <n v="0"/>
  </r>
  <r>
    <x v="16"/>
    <x v="3"/>
    <x v="0"/>
    <x v="4"/>
    <s v="No"/>
    <n v="0"/>
  </r>
  <r>
    <x v="16"/>
    <x v="3"/>
    <x v="1"/>
    <x v="5"/>
    <s v="No"/>
    <n v="0"/>
  </r>
  <r>
    <x v="16"/>
    <x v="3"/>
    <x v="1"/>
    <x v="6"/>
    <s v="Yes"/>
    <n v="1"/>
  </r>
  <r>
    <x v="16"/>
    <x v="3"/>
    <x v="1"/>
    <x v="7"/>
    <s v="No"/>
    <n v="0"/>
  </r>
  <r>
    <x v="16"/>
    <x v="3"/>
    <x v="1"/>
    <x v="8"/>
    <s v="No"/>
    <n v="0"/>
  </r>
  <r>
    <x v="16"/>
    <x v="3"/>
    <x v="1"/>
    <x v="9"/>
    <s v="No"/>
    <n v="0"/>
  </r>
  <r>
    <x v="16"/>
    <x v="3"/>
    <x v="2"/>
    <x v="10"/>
    <s v="No"/>
    <n v="0"/>
  </r>
  <r>
    <x v="16"/>
    <x v="3"/>
    <x v="2"/>
    <x v="11"/>
    <s v="Yes"/>
    <n v="1"/>
  </r>
  <r>
    <x v="16"/>
    <x v="3"/>
    <x v="2"/>
    <x v="12"/>
    <s v="No"/>
    <n v="0"/>
  </r>
  <r>
    <x v="16"/>
    <x v="3"/>
    <x v="2"/>
    <x v="13"/>
    <s v="No"/>
    <n v="0"/>
  </r>
  <r>
    <x v="16"/>
    <x v="3"/>
    <x v="2"/>
    <x v="14"/>
    <s v="No"/>
    <n v="0"/>
  </r>
  <r>
    <x v="16"/>
    <x v="3"/>
    <x v="3"/>
    <x v="15"/>
    <s v="No"/>
    <n v="0"/>
  </r>
  <r>
    <x v="16"/>
    <x v="3"/>
    <x v="3"/>
    <x v="16"/>
    <s v="Yes"/>
    <n v="1"/>
  </r>
  <r>
    <x v="16"/>
    <x v="3"/>
    <x v="3"/>
    <x v="17"/>
    <s v="No"/>
    <n v="0"/>
  </r>
  <r>
    <x v="16"/>
    <x v="3"/>
    <x v="3"/>
    <x v="18"/>
    <s v="No"/>
    <n v="0"/>
  </r>
  <r>
    <x v="16"/>
    <x v="3"/>
    <x v="3"/>
    <x v="19"/>
    <s v="No"/>
    <n v="0"/>
  </r>
  <r>
    <x v="16"/>
    <x v="3"/>
    <x v="4"/>
    <x v="20"/>
    <s v="No"/>
    <n v="0"/>
  </r>
  <r>
    <x v="16"/>
    <x v="3"/>
    <x v="4"/>
    <x v="21"/>
    <s v="Yes"/>
    <n v="1"/>
  </r>
  <r>
    <x v="16"/>
    <x v="3"/>
    <x v="4"/>
    <x v="22"/>
    <s v="No"/>
    <n v="0"/>
  </r>
  <r>
    <x v="16"/>
    <x v="3"/>
    <x v="4"/>
    <x v="23"/>
    <s v="No"/>
    <n v="0"/>
  </r>
  <r>
    <x v="16"/>
    <x v="3"/>
    <x v="4"/>
    <x v="24"/>
    <s v="No"/>
    <n v="0"/>
  </r>
  <r>
    <x v="16"/>
    <x v="3"/>
    <x v="5"/>
    <x v="25"/>
    <s v="No"/>
    <n v="0"/>
  </r>
  <r>
    <x v="16"/>
    <x v="3"/>
    <x v="5"/>
    <x v="26"/>
    <s v="No"/>
    <n v="0"/>
  </r>
  <r>
    <x v="16"/>
    <x v="3"/>
    <x v="5"/>
    <x v="27"/>
    <s v="Yes"/>
    <n v="1"/>
  </r>
  <r>
    <x v="16"/>
    <x v="3"/>
    <x v="6"/>
    <x v="28"/>
    <s v="No"/>
    <n v="0"/>
  </r>
  <r>
    <x v="16"/>
    <x v="3"/>
    <x v="6"/>
    <x v="29"/>
    <s v="Yes"/>
    <n v="1"/>
  </r>
  <r>
    <x v="16"/>
    <x v="3"/>
    <x v="7"/>
    <x v="30"/>
    <s v="Yes"/>
    <n v="1"/>
  </r>
  <r>
    <x v="16"/>
    <x v="3"/>
    <x v="7"/>
    <x v="31"/>
    <s v="No"/>
    <n v="0"/>
  </r>
  <r>
    <x v="17"/>
    <x v="2"/>
    <x v="0"/>
    <x v="0"/>
    <s v="No"/>
    <n v="0"/>
  </r>
  <r>
    <x v="17"/>
    <x v="2"/>
    <x v="0"/>
    <x v="1"/>
    <s v="No"/>
    <n v="0"/>
  </r>
  <r>
    <x v="17"/>
    <x v="2"/>
    <x v="0"/>
    <x v="2"/>
    <s v="Yes"/>
    <n v="1"/>
  </r>
  <r>
    <x v="17"/>
    <x v="2"/>
    <x v="0"/>
    <x v="3"/>
    <s v="No"/>
    <n v="0"/>
  </r>
  <r>
    <x v="17"/>
    <x v="2"/>
    <x v="0"/>
    <x v="4"/>
    <s v="No"/>
    <n v="0"/>
  </r>
  <r>
    <x v="17"/>
    <x v="2"/>
    <x v="1"/>
    <x v="5"/>
    <s v="No"/>
    <n v="0"/>
  </r>
  <r>
    <x v="17"/>
    <x v="2"/>
    <x v="1"/>
    <x v="6"/>
    <s v="No"/>
    <n v="0"/>
  </r>
  <r>
    <x v="17"/>
    <x v="2"/>
    <x v="1"/>
    <x v="7"/>
    <s v="No"/>
    <n v="0"/>
  </r>
  <r>
    <x v="17"/>
    <x v="2"/>
    <x v="1"/>
    <x v="8"/>
    <s v="Yes"/>
    <n v="1"/>
  </r>
  <r>
    <x v="17"/>
    <x v="2"/>
    <x v="1"/>
    <x v="9"/>
    <s v="No"/>
    <n v="0"/>
  </r>
  <r>
    <x v="17"/>
    <x v="2"/>
    <x v="2"/>
    <x v="10"/>
    <s v="No"/>
    <n v="0"/>
  </r>
  <r>
    <x v="17"/>
    <x v="2"/>
    <x v="2"/>
    <x v="11"/>
    <s v="No"/>
    <n v="0"/>
  </r>
  <r>
    <x v="17"/>
    <x v="2"/>
    <x v="2"/>
    <x v="12"/>
    <s v="No"/>
    <n v="0"/>
  </r>
  <r>
    <x v="17"/>
    <x v="2"/>
    <x v="2"/>
    <x v="13"/>
    <s v="Yes"/>
    <n v="1"/>
  </r>
  <r>
    <x v="17"/>
    <x v="2"/>
    <x v="2"/>
    <x v="14"/>
    <s v="No"/>
    <n v="0"/>
  </r>
  <r>
    <x v="17"/>
    <x v="2"/>
    <x v="3"/>
    <x v="15"/>
    <s v="Yes"/>
    <n v="1"/>
  </r>
  <r>
    <x v="17"/>
    <x v="2"/>
    <x v="3"/>
    <x v="16"/>
    <s v="No"/>
    <n v="0"/>
  </r>
  <r>
    <x v="17"/>
    <x v="2"/>
    <x v="3"/>
    <x v="17"/>
    <s v="No"/>
    <n v="0"/>
  </r>
  <r>
    <x v="17"/>
    <x v="2"/>
    <x v="3"/>
    <x v="18"/>
    <s v="No"/>
    <n v="0"/>
  </r>
  <r>
    <x v="17"/>
    <x v="2"/>
    <x v="3"/>
    <x v="19"/>
    <s v="No"/>
    <n v="0"/>
  </r>
  <r>
    <x v="17"/>
    <x v="2"/>
    <x v="4"/>
    <x v="20"/>
    <s v="Yes"/>
    <n v="1"/>
  </r>
  <r>
    <x v="17"/>
    <x v="2"/>
    <x v="4"/>
    <x v="21"/>
    <s v="No"/>
    <n v="0"/>
  </r>
  <r>
    <x v="17"/>
    <x v="2"/>
    <x v="4"/>
    <x v="22"/>
    <s v="No"/>
    <n v="0"/>
  </r>
  <r>
    <x v="17"/>
    <x v="2"/>
    <x v="4"/>
    <x v="23"/>
    <s v="No"/>
    <n v="0"/>
  </r>
  <r>
    <x v="17"/>
    <x v="2"/>
    <x v="4"/>
    <x v="24"/>
    <s v="No"/>
    <n v="0"/>
  </r>
  <r>
    <x v="17"/>
    <x v="2"/>
    <x v="5"/>
    <x v="25"/>
    <s v="No"/>
    <n v="0"/>
  </r>
  <r>
    <x v="17"/>
    <x v="2"/>
    <x v="5"/>
    <x v="26"/>
    <s v="Yes"/>
    <n v="1"/>
  </r>
  <r>
    <x v="17"/>
    <x v="2"/>
    <x v="5"/>
    <x v="27"/>
    <s v="No"/>
    <n v="0"/>
  </r>
  <r>
    <x v="17"/>
    <x v="2"/>
    <x v="6"/>
    <x v="28"/>
    <s v="No"/>
    <n v="0"/>
  </r>
  <r>
    <x v="17"/>
    <x v="2"/>
    <x v="6"/>
    <x v="29"/>
    <s v="Yes"/>
    <n v="1"/>
  </r>
  <r>
    <x v="17"/>
    <x v="2"/>
    <x v="7"/>
    <x v="30"/>
    <s v="Yes"/>
    <n v="1"/>
  </r>
  <r>
    <x v="17"/>
    <x v="2"/>
    <x v="7"/>
    <x v="31"/>
    <s v="No"/>
    <n v="0"/>
  </r>
  <r>
    <x v="18"/>
    <x v="4"/>
    <x v="0"/>
    <x v="0"/>
    <s v="No"/>
    <n v="0"/>
  </r>
  <r>
    <x v="18"/>
    <x v="4"/>
    <x v="0"/>
    <x v="1"/>
    <s v="Yes"/>
    <n v="1"/>
  </r>
  <r>
    <x v="18"/>
    <x v="4"/>
    <x v="0"/>
    <x v="2"/>
    <s v="No"/>
    <n v="0"/>
  </r>
  <r>
    <x v="18"/>
    <x v="4"/>
    <x v="0"/>
    <x v="3"/>
    <s v="No"/>
    <n v="0"/>
  </r>
  <r>
    <x v="18"/>
    <x v="4"/>
    <x v="0"/>
    <x v="4"/>
    <s v="No"/>
    <n v="0"/>
  </r>
  <r>
    <x v="18"/>
    <x v="4"/>
    <x v="1"/>
    <x v="5"/>
    <s v="No"/>
    <n v="0"/>
  </r>
  <r>
    <x v="18"/>
    <x v="4"/>
    <x v="1"/>
    <x v="6"/>
    <s v="No"/>
    <n v="0"/>
  </r>
  <r>
    <x v="18"/>
    <x v="4"/>
    <x v="1"/>
    <x v="7"/>
    <s v="No"/>
    <n v="0"/>
  </r>
  <r>
    <x v="18"/>
    <x v="4"/>
    <x v="1"/>
    <x v="8"/>
    <s v="Yes"/>
    <n v="1"/>
  </r>
  <r>
    <x v="18"/>
    <x v="4"/>
    <x v="1"/>
    <x v="9"/>
    <s v="No"/>
    <n v="0"/>
  </r>
  <r>
    <x v="18"/>
    <x v="4"/>
    <x v="2"/>
    <x v="10"/>
    <s v="No"/>
    <n v="0"/>
  </r>
  <r>
    <x v="18"/>
    <x v="4"/>
    <x v="2"/>
    <x v="11"/>
    <s v="Yes"/>
    <n v="1"/>
  </r>
  <r>
    <x v="18"/>
    <x v="4"/>
    <x v="2"/>
    <x v="12"/>
    <s v="No"/>
    <n v="0"/>
  </r>
  <r>
    <x v="18"/>
    <x v="4"/>
    <x v="2"/>
    <x v="13"/>
    <s v="No"/>
    <n v="0"/>
  </r>
  <r>
    <x v="18"/>
    <x v="4"/>
    <x v="2"/>
    <x v="14"/>
    <s v="No"/>
    <n v="0"/>
  </r>
  <r>
    <x v="18"/>
    <x v="4"/>
    <x v="3"/>
    <x v="15"/>
    <s v="No"/>
    <n v="0"/>
  </r>
  <r>
    <x v="18"/>
    <x v="4"/>
    <x v="3"/>
    <x v="16"/>
    <s v="Yes"/>
    <n v="1"/>
  </r>
  <r>
    <x v="18"/>
    <x v="4"/>
    <x v="3"/>
    <x v="17"/>
    <s v="No"/>
    <n v="0"/>
  </r>
  <r>
    <x v="18"/>
    <x v="4"/>
    <x v="3"/>
    <x v="18"/>
    <s v="No"/>
    <n v="0"/>
  </r>
  <r>
    <x v="18"/>
    <x v="4"/>
    <x v="3"/>
    <x v="19"/>
    <s v="No"/>
    <n v="0"/>
  </r>
  <r>
    <x v="18"/>
    <x v="4"/>
    <x v="4"/>
    <x v="20"/>
    <s v="No"/>
    <n v="0"/>
  </r>
  <r>
    <x v="18"/>
    <x v="4"/>
    <x v="4"/>
    <x v="21"/>
    <s v="Yes"/>
    <n v="1"/>
  </r>
  <r>
    <x v="18"/>
    <x v="4"/>
    <x v="4"/>
    <x v="22"/>
    <s v="No"/>
    <n v="0"/>
  </r>
  <r>
    <x v="18"/>
    <x v="4"/>
    <x v="4"/>
    <x v="23"/>
    <s v="No"/>
    <n v="0"/>
  </r>
  <r>
    <x v="18"/>
    <x v="4"/>
    <x v="4"/>
    <x v="24"/>
    <s v="No"/>
    <n v="0"/>
  </r>
  <r>
    <x v="18"/>
    <x v="4"/>
    <x v="5"/>
    <x v="25"/>
    <s v="No"/>
    <n v="0"/>
  </r>
  <r>
    <x v="18"/>
    <x v="4"/>
    <x v="5"/>
    <x v="26"/>
    <s v="Yes"/>
    <n v="1"/>
  </r>
  <r>
    <x v="18"/>
    <x v="4"/>
    <x v="5"/>
    <x v="27"/>
    <s v="No"/>
    <n v="0"/>
  </r>
  <r>
    <x v="18"/>
    <x v="4"/>
    <x v="6"/>
    <x v="28"/>
    <s v="No"/>
    <n v="0"/>
  </r>
  <r>
    <x v="18"/>
    <x v="4"/>
    <x v="6"/>
    <x v="29"/>
    <s v="Yes"/>
    <n v="1"/>
  </r>
  <r>
    <x v="18"/>
    <x v="4"/>
    <x v="7"/>
    <x v="30"/>
    <s v="Yes"/>
    <n v="1"/>
  </r>
  <r>
    <x v="18"/>
    <x v="4"/>
    <x v="7"/>
    <x v="31"/>
    <s v="No"/>
    <n v="0"/>
  </r>
  <r>
    <x v="19"/>
    <x v="2"/>
    <x v="0"/>
    <x v="0"/>
    <s v="No"/>
    <n v="0"/>
  </r>
  <r>
    <x v="19"/>
    <x v="2"/>
    <x v="0"/>
    <x v="1"/>
    <s v="Yes"/>
    <n v="1"/>
  </r>
  <r>
    <x v="19"/>
    <x v="2"/>
    <x v="0"/>
    <x v="2"/>
    <s v="No"/>
    <n v="0"/>
  </r>
  <r>
    <x v="19"/>
    <x v="2"/>
    <x v="0"/>
    <x v="3"/>
    <s v="No"/>
    <n v="0"/>
  </r>
  <r>
    <x v="19"/>
    <x v="2"/>
    <x v="0"/>
    <x v="4"/>
    <s v="No"/>
    <n v="0"/>
  </r>
  <r>
    <x v="19"/>
    <x v="2"/>
    <x v="1"/>
    <x v="5"/>
    <s v="No"/>
    <n v="0"/>
  </r>
  <r>
    <x v="19"/>
    <x v="2"/>
    <x v="1"/>
    <x v="6"/>
    <s v="Yes"/>
    <n v="1"/>
  </r>
  <r>
    <x v="19"/>
    <x v="2"/>
    <x v="1"/>
    <x v="7"/>
    <s v="No"/>
    <n v="0"/>
  </r>
  <r>
    <x v="19"/>
    <x v="2"/>
    <x v="1"/>
    <x v="8"/>
    <s v="No"/>
    <n v="0"/>
  </r>
  <r>
    <x v="19"/>
    <x v="2"/>
    <x v="1"/>
    <x v="9"/>
    <s v="No"/>
    <n v="0"/>
  </r>
  <r>
    <x v="19"/>
    <x v="2"/>
    <x v="2"/>
    <x v="10"/>
    <s v="No"/>
    <n v="0"/>
  </r>
  <r>
    <x v="19"/>
    <x v="2"/>
    <x v="2"/>
    <x v="11"/>
    <s v="Yes"/>
    <n v="1"/>
  </r>
  <r>
    <x v="19"/>
    <x v="2"/>
    <x v="2"/>
    <x v="12"/>
    <s v="No"/>
    <n v="0"/>
  </r>
  <r>
    <x v="19"/>
    <x v="2"/>
    <x v="2"/>
    <x v="13"/>
    <s v="No"/>
    <n v="0"/>
  </r>
  <r>
    <x v="19"/>
    <x v="2"/>
    <x v="2"/>
    <x v="14"/>
    <s v="No"/>
    <n v="0"/>
  </r>
  <r>
    <x v="19"/>
    <x v="2"/>
    <x v="3"/>
    <x v="15"/>
    <s v="No"/>
    <n v="0"/>
  </r>
  <r>
    <x v="19"/>
    <x v="2"/>
    <x v="3"/>
    <x v="16"/>
    <s v="Yes"/>
    <n v="1"/>
  </r>
  <r>
    <x v="19"/>
    <x v="2"/>
    <x v="3"/>
    <x v="17"/>
    <s v="No"/>
    <n v="0"/>
  </r>
  <r>
    <x v="19"/>
    <x v="2"/>
    <x v="3"/>
    <x v="18"/>
    <s v="No"/>
    <n v="0"/>
  </r>
  <r>
    <x v="19"/>
    <x v="2"/>
    <x v="3"/>
    <x v="19"/>
    <s v="No"/>
    <n v="0"/>
  </r>
  <r>
    <x v="19"/>
    <x v="2"/>
    <x v="4"/>
    <x v="20"/>
    <s v="No"/>
    <n v="0"/>
  </r>
  <r>
    <x v="19"/>
    <x v="2"/>
    <x v="4"/>
    <x v="21"/>
    <s v="Yes"/>
    <n v="1"/>
  </r>
  <r>
    <x v="19"/>
    <x v="2"/>
    <x v="4"/>
    <x v="22"/>
    <s v="No"/>
    <n v="0"/>
  </r>
  <r>
    <x v="19"/>
    <x v="2"/>
    <x v="4"/>
    <x v="23"/>
    <s v="No"/>
    <n v="0"/>
  </r>
  <r>
    <x v="19"/>
    <x v="2"/>
    <x v="4"/>
    <x v="24"/>
    <s v="No"/>
    <n v="0"/>
  </r>
  <r>
    <x v="19"/>
    <x v="2"/>
    <x v="5"/>
    <x v="25"/>
    <s v="No"/>
    <n v="0"/>
  </r>
  <r>
    <x v="19"/>
    <x v="2"/>
    <x v="5"/>
    <x v="26"/>
    <s v="Yes"/>
    <n v="1"/>
  </r>
  <r>
    <x v="19"/>
    <x v="2"/>
    <x v="5"/>
    <x v="27"/>
    <s v="No"/>
    <n v="0"/>
  </r>
  <r>
    <x v="19"/>
    <x v="2"/>
    <x v="6"/>
    <x v="28"/>
    <s v="No"/>
    <n v="0"/>
  </r>
  <r>
    <x v="19"/>
    <x v="2"/>
    <x v="6"/>
    <x v="29"/>
    <s v="Yes"/>
    <n v="1"/>
  </r>
  <r>
    <x v="19"/>
    <x v="2"/>
    <x v="7"/>
    <x v="30"/>
    <s v="Yes"/>
    <n v="1"/>
  </r>
  <r>
    <x v="19"/>
    <x v="2"/>
    <x v="7"/>
    <x v="31"/>
    <s v="No"/>
    <n v="0"/>
  </r>
  <r>
    <x v="20"/>
    <x v="0"/>
    <x v="0"/>
    <x v="0"/>
    <s v="No"/>
    <n v="0"/>
  </r>
  <r>
    <x v="20"/>
    <x v="0"/>
    <x v="0"/>
    <x v="1"/>
    <s v="Yes"/>
    <n v="1"/>
  </r>
  <r>
    <x v="20"/>
    <x v="0"/>
    <x v="0"/>
    <x v="2"/>
    <s v="No"/>
    <n v="0"/>
  </r>
  <r>
    <x v="20"/>
    <x v="0"/>
    <x v="0"/>
    <x v="3"/>
    <s v="No"/>
    <n v="0"/>
  </r>
  <r>
    <x v="20"/>
    <x v="0"/>
    <x v="0"/>
    <x v="4"/>
    <s v="No"/>
    <n v="0"/>
  </r>
  <r>
    <x v="20"/>
    <x v="0"/>
    <x v="1"/>
    <x v="5"/>
    <s v="No"/>
    <n v="0"/>
  </r>
  <r>
    <x v="20"/>
    <x v="0"/>
    <x v="1"/>
    <x v="6"/>
    <s v="Yes"/>
    <n v="1"/>
  </r>
  <r>
    <x v="20"/>
    <x v="0"/>
    <x v="1"/>
    <x v="7"/>
    <s v="No"/>
    <n v="0"/>
  </r>
  <r>
    <x v="20"/>
    <x v="0"/>
    <x v="1"/>
    <x v="8"/>
    <s v="No"/>
    <n v="0"/>
  </r>
  <r>
    <x v="20"/>
    <x v="0"/>
    <x v="1"/>
    <x v="9"/>
    <s v="No"/>
    <n v="0"/>
  </r>
  <r>
    <x v="20"/>
    <x v="0"/>
    <x v="2"/>
    <x v="10"/>
    <s v="No"/>
    <n v="0"/>
  </r>
  <r>
    <x v="20"/>
    <x v="0"/>
    <x v="2"/>
    <x v="11"/>
    <s v="Yes"/>
    <n v="1"/>
  </r>
  <r>
    <x v="20"/>
    <x v="0"/>
    <x v="2"/>
    <x v="12"/>
    <s v="No"/>
    <n v="0"/>
  </r>
  <r>
    <x v="20"/>
    <x v="0"/>
    <x v="2"/>
    <x v="13"/>
    <s v="No"/>
    <n v="0"/>
  </r>
  <r>
    <x v="20"/>
    <x v="0"/>
    <x v="2"/>
    <x v="14"/>
    <s v="No"/>
    <n v="0"/>
  </r>
  <r>
    <x v="20"/>
    <x v="0"/>
    <x v="3"/>
    <x v="15"/>
    <s v="No"/>
    <n v="0"/>
  </r>
  <r>
    <x v="20"/>
    <x v="0"/>
    <x v="3"/>
    <x v="16"/>
    <s v="Yes"/>
    <n v="1"/>
  </r>
  <r>
    <x v="20"/>
    <x v="0"/>
    <x v="3"/>
    <x v="17"/>
    <s v="No"/>
    <n v="0"/>
  </r>
  <r>
    <x v="20"/>
    <x v="0"/>
    <x v="3"/>
    <x v="18"/>
    <s v="No"/>
    <n v="0"/>
  </r>
  <r>
    <x v="20"/>
    <x v="0"/>
    <x v="3"/>
    <x v="19"/>
    <s v="No"/>
    <n v="0"/>
  </r>
  <r>
    <x v="20"/>
    <x v="0"/>
    <x v="4"/>
    <x v="20"/>
    <s v="No"/>
    <n v="0"/>
  </r>
  <r>
    <x v="20"/>
    <x v="0"/>
    <x v="4"/>
    <x v="21"/>
    <s v="Yes"/>
    <n v="1"/>
  </r>
  <r>
    <x v="20"/>
    <x v="0"/>
    <x v="4"/>
    <x v="22"/>
    <s v="No"/>
    <n v="0"/>
  </r>
  <r>
    <x v="20"/>
    <x v="0"/>
    <x v="4"/>
    <x v="23"/>
    <s v="No"/>
    <n v="0"/>
  </r>
  <r>
    <x v="20"/>
    <x v="0"/>
    <x v="4"/>
    <x v="24"/>
    <s v="No"/>
    <n v="0"/>
  </r>
  <r>
    <x v="20"/>
    <x v="0"/>
    <x v="5"/>
    <x v="25"/>
    <s v="No"/>
    <n v="0"/>
  </r>
  <r>
    <x v="20"/>
    <x v="0"/>
    <x v="5"/>
    <x v="26"/>
    <s v="Yes"/>
    <n v="1"/>
  </r>
  <r>
    <x v="20"/>
    <x v="0"/>
    <x v="5"/>
    <x v="27"/>
    <s v="No"/>
    <n v="0"/>
  </r>
  <r>
    <x v="20"/>
    <x v="0"/>
    <x v="6"/>
    <x v="28"/>
    <s v="No"/>
    <n v="0"/>
  </r>
  <r>
    <x v="20"/>
    <x v="0"/>
    <x v="6"/>
    <x v="29"/>
    <s v="Yes"/>
    <n v="1"/>
  </r>
  <r>
    <x v="20"/>
    <x v="0"/>
    <x v="7"/>
    <x v="30"/>
    <s v="No"/>
    <n v="0"/>
  </r>
  <r>
    <x v="20"/>
    <x v="0"/>
    <x v="7"/>
    <x v="31"/>
    <s v="Yes"/>
    <n v="1"/>
  </r>
  <r>
    <x v="21"/>
    <x v="1"/>
    <x v="0"/>
    <x v="0"/>
    <s v="Yes"/>
    <n v="1"/>
  </r>
  <r>
    <x v="21"/>
    <x v="1"/>
    <x v="0"/>
    <x v="1"/>
    <s v="No"/>
    <n v="0"/>
  </r>
  <r>
    <x v="21"/>
    <x v="1"/>
    <x v="0"/>
    <x v="2"/>
    <s v="No"/>
    <n v="0"/>
  </r>
  <r>
    <x v="21"/>
    <x v="1"/>
    <x v="0"/>
    <x v="3"/>
    <s v="No"/>
    <n v="0"/>
  </r>
  <r>
    <x v="21"/>
    <x v="1"/>
    <x v="0"/>
    <x v="4"/>
    <s v="No"/>
    <n v="0"/>
  </r>
  <r>
    <x v="21"/>
    <x v="1"/>
    <x v="1"/>
    <x v="5"/>
    <s v="No"/>
    <n v="0"/>
  </r>
  <r>
    <x v="21"/>
    <x v="1"/>
    <x v="1"/>
    <x v="6"/>
    <s v="Yes"/>
    <n v="1"/>
  </r>
  <r>
    <x v="21"/>
    <x v="1"/>
    <x v="1"/>
    <x v="7"/>
    <s v="No"/>
    <n v="0"/>
  </r>
  <r>
    <x v="21"/>
    <x v="1"/>
    <x v="1"/>
    <x v="8"/>
    <s v="No"/>
    <n v="0"/>
  </r>
  <r>
    <x v="21"/>
    <x v="1"/>
    <x v="1"/>
    <x v="9"/>
    <s v="No"/>
    <n v="0"/>
  </r>
  <r>
    <x v="21"/>
    <x v="1"/>
    <x v="2"/>
    <x v="10"/>
    <s v="No"/>
    <n v="0"/>
  </r>
  <r>
    <x v="21"/>
    <x v="1"/>
    <x v="2"/>
    <x v="11"/>
    <s v="Yes"/>
    <n v="1"/>
  </r>
  <r>
    <x v="21"/>
    <x v="1"/>
    <x v="2"/>
    <x v="12"/>
    <s v="No"/>
    <n v="0"/>
  </r>
  <r>
    <x v="21"/>
    <x v="1"/>
    <x v="2"/>
    <x v="13"/>
    <s v="No"/>
    <n v="0"/>
  </r>
  <r>
    <x v="21"/>
    <x v="1"/>
    <x v="2"/>
    <x v="14"/>
    <s v="No"/>
    <n v="0"/>
  </r>
  <r>
    <x v="21"/>
    <x v="1"/>
    <x v="3"/>
    <x v="15"/>
    <s v="No"/>
    <n v="0"/>
  </r>
  <r>
    <x v="21"/>
    <x v="1"/>
    <x v="3"/>
    <x v="16"/>
    <s v="Yes"/>
    <n v="1"/>
  </r>
  <r>
    <x v="21"/>
    <x v="1"/>
    <x v="3"/>
    <x v="17"/>
    <s v="No"/>
    <n v="0"/>
  </r>
  <r>
    <x v="21"/>
    <x v="1"/>
    <x v="3"/>
    <x v="18"/>
    <s v="No"/>
    <n v="0"/>
  </r>
  <r>
    <x v="21"/>
    <x v="1"/>
    <x v="3"/>
    <x v="19"/>
    <s v="No"/>
    <n v="0"/>
  </r>
  <r>
    <x v="21"/>
    <x v="1"/>
    <x v="4"/>
    <x v="20"/>
    <s v="No"/>
    <n v="0"/>
  </r>
  <r>
    <x v="21"/>
    <x v="1"/>
    <x v="4"/>
    <x v="21"/>
    <s v="Yes"/>
    <n v="1"/>
  </r>
  <r>
    <x v="21"/>
    <x v="1"/>
    <x v="4"/>
    <x v="22"/>
    <s v="No"/>
    <n v="0"/>
  </r>
  <r>
    <x v="21"/>
    <x v="1"/>
    <x v="4"/>
    <x v="23"/>
    <s v="No"/>
    <n v="0"/>
  </r>
  <r>
    <x v="21"/>
    <x v="1"/>
    <x v="4"/>
    <x v="24"/>
    <s v="No"/>
    <n v="0"/>
  </r>
  <r>
    <x v="21"/>
    <x v="1"/>
    <x v="5"/>
    <x v="25"/>
    <s v="Yes"/>
    <n v="1"/>
  </r>
  <r>
    <x v="21"/>
    <x v="1"/>
    <x v="5"/>
    <x v="26"/>
    <s v="No"/>
    <n v="0"/>
  </r>
  <r>
    <x v="21"/>
    <x v="1"/>
    <x v="5"/>
    <x v="27"/>
    <s v="No"/>
    <n v="0"/>
  </r>
  <r>
    <x v="21"/>
    <x v="1"/>
    <x v="6"/>
    <x v="28"/>
    <s v="No"/>
    <n v="0"/>
  </r>
  <r>
    <x v="21"/>
    <x v="1"/>
    <x v="6"/>
    <x v="29"/>
    <s v="Yes"/>
    <n v="1"/>
  </r>
  <r>
    <x v="21"/>
    <x v="1"/>
    <x v="7"/>
    <x v="30"/>
    <s v="No"/>
    <n v="0"/>
  </r>
  <r>
    <x v="21"/>
    <x v="1"/>
    <x v="7"/>
    <x v="31"/>
    <s v="Yes"/>
    <n v="1"/>
  </r>
  <r>
    <x v="22"/>
    <x v="3"/>
    <x v="0"/>
    <x v="0"/>
    <s v="No"/>
    <n v="0"/>
  </r>
  <r>
    <x v="22"/>
    <x v="3"/>
    <x v="0"/>
    <x v="1"/>
    <s v="Yes"/>
    <n v="1"/>
  </r>
  <r>
    <x v="22"/>
    <x v="3"/>
    <x v="0"/>
    <x v="2"/>
    <s v="No"/>
    <n v="0"/>
  </r>
  <r>
    <x v="22"/>
    <x v="3"/>
    <x v="0"/>
    <x v="3"/>
    <s v="No"/>
    <n v="0"/>
  </r>
  <r>
    <x v="22"/>
    <x v="3"/>
    <x v="0"/>
    <x v="4"/>
    <s v="No"/>
    <n v="0"/>
  </r>
  <r>
    <x v="22"/>
    <x v="3"/>
    <x v="1"/>
    <x v="5"/>
    <s v="No"/>
    <n v="0"/>
  </r>
  <r>
    <x v="22"/>
    <x v="3"/>
    <x v="1"/>
    <x v="6"/>
    <s v="Yes"/>
    <n v="1"/>
  </r>
  <r>
    <x v="22"/>
    <x v="3"/>
    <x v="1"/>
    <x v="7"/>
    <s v="No"/>
    <n v="0"/>
  </r>
  <r>
    <x v="22"/>
    <x v="3"/>
    <x v="1"/>
    <x v="8"/>
    <s v="No"/>
    <n v="0"/>
  </r>
  <r>
    <x v="22"/>
    <x v="3"/>
    <x v="1"/>
    <x v="9"/>
    <s v="No"/>
    <n v="0"/>
  </r>
  <r>
    <x v="22"/>
    <x v="3"/>
    <x v="2"/>
    <x v="10"/>
    <s v="No"/>
    <n v="0"/>
  </r>
  <r>
    <x v="22"/>
    <x v="3"/>
    <x v="2"/>
    <x v="11"/>
    <s v="No"/>
    <n v="0"/>
  </r>
  <r>
    <x v="22"/>
    <x v="3"/>
    <x v="2"/>
    <x v="12"/>
    <s v="No"/>
    <n v="0"/>
  </r>
  <r>
    <x v="22"/>
    <x v="3"/>
    <x v="2"/>
    <x v="13"/>
    <s v="Yes"/>
    <n v="1"/>
  </r>
  <r>
    <x v="22"/>
    <x v="3"/>
    <x v="2"/>
    <x v="14"/>
    <s v="No"/>
    <n v="0"/>
  </r>
  <r>
    <x v="22"/>
    <x v="3"/>
    <x v="3"/>
    <x v="15"/>
    <s v="No"/>
    <n v="0"/>
  </r>
  <r>
    <x v="22"/>
    <x v="3"/>
    <x v="3"/>
    <x v="16"/>
    <s v="Yes"/>
    <n v="1"/>
  </r>
  <r>
    <x v="22"/>
    <x v="3"/>
    <x v="3"/>
    <x v="17"/>
    <s v="No"/>
    <n v="0"/>
  </r>
  <r>
    <x v="22"/>
    <x v="3"/>
    <x v="3"/>
    <x v="18"/>
    <s v="No"/>
    <n v="0"/>
  </r>
  <r>
    <x v="22"/>
    <x v="3"/>
    <x v="3"/>
    <x v="19"/>
    <s v="No"/>
    <n v="0"/>
  </r>
  <r>
    <x v="22"/>
    <x v="3"/>
    <x v="4"/>
    <x v="20"/>
    <s v="No"/>
    <n v="0"/>
  </r>
  <r>
    <x v="22"/>
    <x v="3"/>
    <x v="4"/>
    <x v="21"/>
    <s v="Yes"/>
    <n v="1"/>
  </r>
  <r>
    <x v="22"/>
    <x v="3"/>
    <x v="4"/>
    <x v="22"/>
    <s v="No"/>
    <n v="0"/>
  </r>
  <r>
    <x v="22"/>
    <x v="3"/>
    <x v="4"/>
    <x v="23"/>
    <s v="No"/>
    <n v="0"/>
  </r>
  <r>
    <x v="22"/>
    <x v="3"/>
    <x v="4"/>
    <x v="24"/>
    <s v="No"/>
    <n v="0"/>
  </r>
  <r>
    <x v="22"/>
    <x v="3"/>
    <x v="5"/>
    <x v="25"/>
    <s v="Yes"/>
    <n v="1"/>
  </r>
  <r>
    <x v="22"/>
    <x v="3"/>
    <x v="5"/>
    <x v="26"/>
    <s v="No"/>
    <n v="0"/>
  </r>
  <r>
    <x v="22"/>
    <x v="3"/>
    <x v="5"/>
    <x v="27"/>
    <s v="No"/>
    <n v="0"/>
  </r>
  <r>
    <x v="22"/>
    <x v="3"/>
    <x v="6"/>
    <x v="28"/>
    <s v="No"/>
    <n v="0"/>
  </r>
  <r>
    <x v="22"/>
    <x v="3"/>
    <x v="6"/>
    <x v="29"/>
    <s v="Yes"/>
    <n v="1"/>
  </r>
  <r>
    <x v="22"/>
    <x v="3"/>
    <x v="7"/>
    <x v="30"/>
    <s v="Yes"/>
    <n v="1"/>
  </r>
  <r>
    <x v="22"/>
    <x v="3"/>
    <x v="7"/>
    <x v="31"/>
    <s v="No"/>
    <n v="0"/>
  </r>
  <r>
    <x v="23"/>
    <x v="1"/>
    <x v="0"/>
    <x v="0"/>
    <s v="No"/>
    <n v="0"/>
  </r>
  <r>
    <x v="23"/>
    <x v="1"/>
    <x v="0"/>
    <x v="1"/>
    <s v="No"/>
    <n v="0"/>
  </r>
  <r>
    <x v="23"/>
    <x v="1"/>
    <x v="0"/>
    <x v="2"/>
    <s v="Yes"/>
    <n v="1"/>
  </r>
  <r>
    <x v="23"/>
    <x v="1"/>
    <x v="0"/>
    <x v="3"/>
    <s v="No"/>
    <n v="0"/>
  </r>
  <r>
    <x v="23"/>
    <x v="1"/>
    <x v="0"/>
    <x v="4"/>
    <s v="No"/>
    <n v="0"/>
  </r>
  <r>
    <x v="23"/>
    <x v="1"/>
    <x v="1"/>
    <x v="5"/>
    <s v="No"/>
    <n v="0"/>
  </r>
  <r>
    <x v="23"/>
    <x v="1"/>
    <x v="1"/>
    <x v="6"/>
    <s v="No"/>
    <n v="0"/>
  </r>
  <r>
    <x v="23"/>
    <x v="1"/>
    <x v="1"/>
    <x v="7"/>
    <s v="Yes"/>
    <n v="1"/>
  </r>
  <r>
    <x v="23"/>
    <x v="1"/>
    <x v="1"/>
    <x v="8"/>
    <s v="No"/>
    <n v="0"/>
  </r>
  <r>
    <x v="23"/>
    <x v="1"/>
    <x v="1"/>
    <x v="9"/>
    <s v="No"/>
    <n v="0"/>
  </r>
  <r>
    <x v="23"/>
    <x v="1"/>
    <x v="2"/>
    <x v="10"/>
    <s v="No"/>
    <n v="0"/>
  </r>
  <r>
    <x v="23"/>
    <x v="1"/>
    <x v="2"/>
    <x v="11"/>
    <s v="Yes"/>
    <n v="1"/>
  </r>
  <r>
    <x v="23"/>
    <x v="1"/>
    <x v="2"/>
    <x v="12"/>
    <s v="No"/>
    <n v="0"/>
  </r>
  <r>
    <x v="23"/>
    <x v="1"/>
    <x v="2"/>
    <x v="13"/>
    <s v="No"/>
    <n v="0"/>
  </r>
  <r>
    <x v="23"/>
    <x v="1"/>
    <x v="2"/>
    <x v="14"/>
    <s v="No"/>
    <n v="0"/>
  </r>
  <r>
    <x v="23"/>
    <x v="1"/>
    <x v="3"/>
    <x v="15"/>
    <s v="No"/>
    <n v="0"/>
  </r>
  <r>
    <x v="23"/>
    <x v="1"/>
    <x v="3"/>
    <x v="16"/>
    <s v="Yes"/>
    <n v="1"/>
  </r>
  <r>
    <x v="23"/>
    <x v="1"/>
    <x v="3"/>
    <x v="17"/>
    <s v="No"/>
    <n v="0"/>
  </r>
  <r>
    <x v="23"/>
    <x v="1"/>
    <x v="3"/>
    <x v="18"/>
    <s v="No"/>
    <n v="0"/>
  </r>
  <r>
    <x v="23"/>
    <x v="1"/>
    <x v="3"/>
    <x v="19"/>
    <s v="No"/>
    <n v="0"/>
  </r>
  <r>
    <x v="23"/>
    <x v="1"/>
    <x v="4"/>
    <x v="20"/>
    <s v="No"/>
    <n v="0"/>
  </r>
  <r>
    <x v="23"/>
    <x v="1"/>
    <x v="4"/>
    <x v="21"/>
    <s v="Yes"/>
    <n v="1"/>
  </r>
  <r>
    <x v="23"/>
    <x v="1"/>
    <x v="4"/>
    <x v="22"/>
    <s v="No"/>
    <n v="0"/>
  </r>
  <r>
    <x v="23"/>
    <x v="1"/>
    <x v="4"/>
    <x v="23"/>
    <s v="No"/>
    <n v="0"/>
  </r>
  <r>
    <x v="23"/>
    <x v="1"/>
    <x v="4"/>
    <x v="24"/>
    <s v="No"/>
    <n v="0"/>
  </r>
  <r>
    <x v="23"/>
    <x v="1"/>
    <x v="5"/>
    <x v="25"/>
    <s v="No"/>
    <n v="0"/>
  </r>
  <r>
    <x v="23"/>
    <x v="1"/>
    <x v="5"/>
    <x v="26"/>
    <s v="Yes"/>
    <n v="1"/>
  </r>
  <r>
    <x v="23"/>
    <x v="1"/>
    <x v="5"/>
    <x v="27"/>
    <s v="No"/>
    <n v="0"/>
  </r>
  <r>
    <x v="23"/>
    <x v="1"/>
    <x v="6"/>
    <x v="28"/>
    <s v="Yes"/>
    <n v="1"/>
  </r>
  <r>
    <x v="23"/>
    <x v="1"/>
    <x v="6"/>
    <x v="29"/>
    <s v="No"/>
    <n v="0"/>
  </r>
  <r>
    <x v="23"/>
    <x v="1"/>
    <x v="7"/>
    <x v="30"/>
    <s v="Yes"/>
    <n v="1"/>
  </r>
  <r>
    <x v="23"/>
    <x v="1"/>
    <x v="7"/>
    <x v="31"/>
    <s v="No"/>
    <n v="0"/>
  </r>
  <r>
    <x v="24"/>
    <x v="0"/>
    <x v="0"/>
    <x v="0"/>
    <s v="No"/>
    <n v="0"/>
  </r>
  <r>
    <x v="24"/>
    <x v="0"/>
    <x v="0"/>
    <x v="1"/>
    <s v="Yes"/>
    <n v="1"/>
  </r>
  <r>
    <x v="24"/>
    <x v="0"/>
    <x v="0"/>
    <x v="2"/>
    <s v="No"/>
    <n v="0"/>
  </r>
  <r>
    <x v="24"/>
    <x v="0"/>
    <x v="0"/>
    <x v="3"/>
    <s v="No"/>
    <n v="0"/>
  </r>
  <r>
    <x v="24"/>
    <x v="0"/>
    <x v="0"/>
    <x v="4"/>
    <s v="No"/>
    <n v="0"/>
  </r>
  <r>
    <x v="24"/>
    <x v="0"/>
    <x v="1"/>
    <x v="5"/>
    <s v="No"/>
    <n v="0"/>
  </r>
  <r>
    <x v="24"/>
    <x v="0"/>
    <x v="1"/>
    <x v="6"/>
    <s v="Yes"/>
    <n v="1"/>
  </r>
  <r>
    <x v="24"/>
    <x v="0"/>
    <x v="1"/>
    <x v="7"/>
    <s v="No"/>
    <n v="0"/>
  </r>
  <r>
    <x v="24"/>
    <x v="0"/>
    <x v="1"/>
    <x v="8"/>
    <s v="No"/>
    <n v="0"/>
  </r>
  <r>
    <x v="24"/>
    <x v="0"/>
    <x v="1"/>
    <x v="9"/>
    <s v="No"/>
    <n v="0"/>
  </r>
  <r>
    <x v="24"/>
    <x v="0"/>
    <x v="2"/>
    <x v="10"/>
    <s v="Yes"/>
    <n v="1"/>
  </r>
  <r>
    <x v="24"/>
    <x v="0"/>
    <x v="2"/>
    <x v="11"/>
    <s v="No"/>
    <n v="0"/>
  </r>
  <r>
    <x v="24"/>
    <x v="0"/>
    <x v="2"/>
    <x v="12"/>
    <s v="No"/>
    <n v="0"/>
  </r>
  <r>
    <x v="24"/>
    <x v="0"/>
    <x v="2"/>
    <x v="13"/>
    <s v="No"/>
    <n v="0"/>
  </r>
  <r>
    <x v="24"/>
    <x v="0"/>
    <x v="2"/>
    <x v="14"/>
    <s v="No"/>
    <n v="0"/>
  </r>
  <r>
    <x v="24"/>
    <x v="0"/>
    <x v="3"/>
    <x v="15"/>
    <s v="Yes"/>
    <n v="1"/>
  </r>
  <r>
    <x v="24"/>
    <x v="0"/>
    <x v="3"/>
    <x v="16"/>
    <s v="No"/>
    <n v="0"/>
  </r>
  <r>
    <x v="24"/>
    <x v="0"/>
    <x v="3"/>
    <x v="17"/>
    <s v="No"/>
    <n v="0"/>
  </r>
  <r>
    <x v="24"/>
    <x v="0"/>
    <x v="3"/>
    <x v="18"/>
    <s v="No"/>
    <n v="0"/>
  </r>
  <r>
    <x v="24"/>
    <x v="0"/>
    <x v="3"/>
    <x v="19"/>
    <s v="No"/>
    <n v="0"/>
  </r>
  <r>
    <x v="24"/>
    <x v="0"/>
    <x v="4"/>
    <x v="20"/>
    <s v="Yes"/>
    <n v="1"/>
  </r>
  <r>
    <x v="24"/>
    <x v="0"/>
    <x v="4"/>
    <x v="21"/>
    <s v="No"/>
    <n v="0"/>
  </r>
  <r>
    <x v="24"/>
    <x v="0"/>
    <x v="4"/>
    <x v="22"/>
    <s v="No"/>
    <n v="0"/>
  </r>
  <r>
    <x v="24"/>
    <x v="0"/>
    <x v="4"/>
    <x v="23"/>
    <s v="No"/>
    <n v="0"/>
  </r>
  <r>
    <x v="24"/>
    <x v="0"/>
    <x v="4"/>
    <x v="24"/>
    <s v="No"/>
    <n v="0"/>
  </r>
  <r>
    <x v="24"/>
    <x v="0"/>
    <x v="5"/>
    <x v="25"/>
    <s v="No"/>
    <n v="0"/>
  </r>
  <r>
    <x v="24"/>
    <x v="0"/>
    <x v="5"/>
    <x v="26"/>
    <s v="Yes"/>
    <n v="1"/>
  </r>
  <r>
    <x v="24"/>
    <x v="0"/>
    <x v="5"/>
    <x v="27"/>
    <s v="No"/>
    <n v="0"/>
  </r>
  <r>
    <x v="24"/>
    <x v="0"/>
    <x v="6"/>
    <x v="28"/>
    <s v="No"/>
    <n v="0"/>
  </r>
  <r>
    <x v="24"/>
    <x v="0"/>
    <x v="6"/>
    <x v="29"/>
    <s v="Yes"/>
    <n v="1"/>
  </r>
  <r>
    <x v="24"/>
    <x v="0"/>
    <x v="7"/>
    <x v="30"/>
    <s v="No"/>
    <n v="0"/>
  </r>
  <r>
    <x v="24"/>
    <x v="0"/>
    <x v="7"/>
    <x v="31"/>
    <s v="Yes"/>
    <n v="1"/>
  </r>
  <r>
    <x v="25"/>
    <x v="0"/>
    <x v="0"/>
    <x v="0"/>
    <s v="No"/>
    <n v="0"/>
  </r>
  <r>
    <x v="25"/>
    <x v="0"/>
    <x v="0"/>
    <x v="1"/>
    <s v="No"/>
    <n v="0"/>
  </r>
  <r>
    <x v="25"/>
    <x v="0"/>
    <x v="0"/>
    <x v="2"/>
    <s v="Yes"/>
    <n v="1"/>
  </r>
  <r>
    <x v="25"/>
    <x v="0"/>
    <x v="0"/>
    <x v="3"/>
    <s v="No"/>
    <n v="0"/>
  </r>
  <r>
    <x v="25"/>
    <x v="0"/>
    <x v="0"/>
    <x v="4"/>
    <s v="No"/>
    <n v="0"/>
  </r>
  <r>
    <x v="25"/>
    <x v="0"/>
    <x v="1"/>
    <x v="5"/>
    <s v="No"/>
    <n v="0"/>
  </r>
  <r>
    <x v="25"/>
    <x v="0"/>
    <x v="1"/>
    <x v="6"/>
    <s v="Yes"/>
    <n v="1"/>
  </r>
  <r>
    <x v="25"/>
    <x v="0"/>
    <x v="1"/>
    <x v="7"/>
    <s v="No"/>
    <n v="0"/>
  </r>
  <r>
    <x v="25"/>
    <x v="0"/>
    <x v="1"/>
    <x v="8"/>
    <s v="No"/>
    <n v="0"/>
  </r>
  <r>
    <x v="25"/>
    <x v="0"/>
    <x v="1"/>
    <x v="9"/>
    <s v="No"/>
    <n v="0"/>
  </r>
  <r>
    <x v="25"/>
    <x v="0"/>
    <x v="2"/>
    <x v="10"/>
    <s v="No"/>
    <n v="0"/>
  </r>
  <r>
    <x v="25"/>
    <x v="0"/>
    <x v="2"/>
    <x v="11"/>
    <s v="Yes"/>
    <n v="1"/>
  </r>
  <r>
    <x v="25"/>
    <x v="0"/>
    <x v="2"/>
    <x v="12"/>
    <s v="No"/>
    <n v="0"/>
  </r>
  <r>
    <x v="25"/>
    <x v="0"/>
    <x v="2"/>
    <x v="13"/>
    <s v="No"/>
    <n v="0"/>
  </r>
  <r>
    <x v="25"/>
    <x v="0"/>
    <x v="2"/>
    <x v="14"/>
    <s v="No"/>
    <n v="0"/>
  </r>
  <r>
    <x v="25"/>
    <x v="0"/>
    <x v="3"/>
    <x v="15"/>
    <s v="No"/>
    <n v="0"/>
  </r>
  <r>
    <x v="25"/>
    <x v="0"/>
    <x v="3"/>
    <x v="16"/>
    <s v="Yes"/>
    <n v="1"/>
  </r>
  <r>
    <x v="25"/>
    <x v="0"/>
    <x v="3"/>
    <x v="17"/>
    <s v="No"/>
    <n v="0"/>
  </r>
  <r>
    <x v="25"/>
    <x v="0"/>
    <x v="3"/>
    <x v="18"/>
    <s v="No"/>
    <n v="0"/>
  </r>
  <r>
    <x v="25"/>
    <x v="0"/>
    <x v="3"/>
    <x v="19"/>
    <s v="No"/>
    <n v="0"/>
  </r>
  <r>
    <x v="25"/>
    <x v="0"/>
    <x v="4"/>
    <x v="20"/>
    <s v="Yes"/>
    <n v="1"/>
  </r>
  <r>
    <x v="25"/>
    <x v="0"/>
    <x v="4"/>
    <x v="21"/>
    <s v="No"/>
    <n v="0"/>
  </r>
  <r>
    <x v="25"/>
    <x v="0"/>
    <x v="4"/>
    <x v="22"/>
    <s v="No"/>
    <n v="0"/>
  </r>
  <r>
    <x v="25"/>
    <x v="0"/>
    <x v="4"/>
    <x v="23"/>
    <s v="No"/>
    <n v="0"/>
  </r>
  <r>
    <x v="25"/>
    <x v="0"/>
    <x v="4"/>
    <x v="24"/>
    <s v="No"/>
    <n v="0"/>
  </r>
  <r>
    <x v="25"/>
    <x v="0"/>
    <x v="5"/>
    <x v="25"/>
    <s v="No"/>
    <n v="0"/>
  </r>
  <r>
    <x v="25"/>
    <x v="0"/>
    <x v="5"/>
    <x v="26"/>
    <s v="Yes"/>
    <n v="1"/>
  </r>
  <r>
    <x v="25"/>
    <x v="0"/>
    <x v="5"/>
    <x v="27"/>
    <s v="No"/>
    <n v="0"/>
  </r>
  <r>
    <x v="25"/>
    <x v="0"/>
    <x v="6"/>
    <x v="28"/>
    <s v="Yes"/>
    <n v="1"/>
  </r>
  <r>
    <x v="25"/>
    <x v="0"/>
    <x v="6"/>
    <x v="29"/>
    <s v="No"/>
    <n v="0"/>
  </r>
  <r>
    <x v="25"/>
    <x v="0"/>
    <x v="7"/>
    <x v="30"/>
    <s v="Yes"/>
    <n v="1"/>
  </r>
  <r>
    <x v="25"/>
    <x v="0"/>
    <x v="7"/>
    <x v="31"/>
    <s v="No"/>
    <n v="0"/>
  </r>
  <r>
    <x v="26"/>
    <x v="0"/>
    <x v="0"/>
    <x v="0"/>
    <s v="No"/>
    <n v="0"/>
  </r>
  <r>
    <x v="26"/>
    <x v="0"/>
    <x v="0"/>
    <x v="1"/>
    <s v="Yes"/>
    <n v="1"/>
  </r>
  <r>
    <x v="26"/>
    <x v="0"/>
    <x v="0"/>
    <x v="2"/>
    <s v="No"/>
    <n v="0"/>
  </r>
  <r>
    <x v="26"/>
    <x v="0"/>
    <x v="0"/>
    <x v="3"/>
    <s v="No"/>
    <n v="0"/>
  </r>
  <r>
    <x v="26"/>
    <x v="0"/>
    <x v="0"/>
    <x v="4"/>
    <s v="No"/>
    <n v="0"/>
  </r>
  <r>
    <x v="26"/>
    <x v="0"/>
    <x v="1"/>
    <x v="5"/>
    <s v="No"/>
    <n v="0"/>
  </r>
  <r>
    <x v="26"/>
    <x v="0"/>
    <x v="1"/>
    <x v="6"/>
    <s v="Yes"/>
    <n v="1"/>
  </r>
  <r>
    <x v="26"/>
    <x v="0"/>
    <x v="1"/>
    <x v="7"/>
    <s v="No"/>
    <n v="0"/>
  </r>
  <r>
    <x v="26"/>
    <x v="0"/>
    <x v="1"/>
    <x v="8"/>
    <s v="No"/>
    <n v="0"/>
  </r>
  <r>
    <x v="26"/>
    <x v="0"/>
    <x v="1"/>
    <x v="9"/>
    <s v="No"/>
    <n v="0"/>
  </r>
  <r>
    <x v="26"/>
    <x v="0"/>
    <x v="2"/>
    <x v="10"/>
    <s v="No"/>
    <n v="0"/>
  </r>
  <r>
    <x v="26"/>
    <x v="0"/>
    <x v="2"/>
    <x v="11"/>
    <s v="Yes"/>
    <n v="1"/>
  </r>
  <r>
    <x v="26"/>
    <x v="0"/>
    <x v="2"/>
    <x v="12"/>
    <s v="No"/>
    <n v="0"/>
  </r>
  <r>
    <x v="26"/>
    <x v="0"/>
    <x v="2"/>
    <x v="13"/>
    <s v="No"/>
    <n v="0"/>
  </r>
  <r>
    <x v="26"/>
    <x v="0"/>
    <x v="2"/>
    <x v="14"/>
    <s v="No"/>
    <n v="0"/>
  </r>
  <r>
    <x v="26"/>
    <x v="0"/>
    <x v="3"/>
    <x v="15"/>
    <s v="No"/>
    <n v="0"/>
  </r>
  <r>
    <x v="26"/>
    <x v="0"/>
    <x v="3"/>
    <x v="16"/>
    <s v="Yes"/>
    <n v="1"/>
  </r>
  <r>
    <x v="26"/>
    <x v="0"/>
    <x v="3"/>
    <x v="17"/>
    <s v="No"/>
    <n v="0"/>
  </r>
  <r>
    <x v="26"/>
    <x v="0"/>
    <x v="3"/>
    <x v="18"/>
    <s v="No"/>
    <n v="0"/>
  </r>
  <r>
    <x v="26"/>
    <x v="0"/>
    <x v="3"/>
    <x v="19"/>
    <s v="No"/>
    <n v="0"/>
  </r>
  <r>
    <x v="26"/>
    <x v="0"/>
    <x v="4"/>
    <x v="20"/>
    <s v="No"/>
    <n v="0"/>
  </r>
  <r>
    <x v="26"/>
    <x v="0"/>
    <x v="4"/>
    <x v="21"/>
    <s v="Yes"/>
    <n v="1"/>
  </r>
  <r>
    <x v="26"/>
    <x v="0"/>
    <x v="4"/>
    <x v="22"/>
    <s v="No"/>
    <n v="0"/>
  </r>
  <r>
    <x v="26"/>
    <x v="0"/>
    <x v="4"/>
    <x v="23"/>
    <s v="No"/>
    <n v="0"/>
  </r>
  <r>
    <x v="26"/>
    <x v="0"/>
    <x v="4"/>
    <x v="24"/>
    <s v="No"/>
    <n v="0"/>
  </r>
  <r>
    <x v="26"/>
    <x v="0"/>
    <x v="5"/>
    <x v="25"/>
    <s v="Yes"/>
    <n v="1"/>
  </r>
  <r>
    <x v="26"/>
    <x v="0"/>
    <x v="5"/>
    <x v="26"/>
    <s v="No"/>
    <n v="0"/>
  </r>
  <r>
    <x v="26"/>
    <x v="0"/>
    <x v="5"/>
    <x v="27"/>
    <s v="No"/>
    <n v="0"/>
  </r>
  <r>
    <x v="26"/>
    <x v="0"/>
    <x v="6"/>
    <x v="28"/>
    <s v="Yes"/>
    <n v="1"/>
  </r>
  <r>
    <x v="26"/>
    <x v="0"/>
    <x v="6"/>
    <x v="29"/>
    <s v="No"/>
    <n v="0"/>
  </r>
  <r>
    <x v="26"/>
    <x v="0"/>
    <x v="7"/>
    <x v="30"/>
    <s v="Yes"/>
    <n v="1"/>
  </r>
  <r>
    <x v="26"/>
    <x v="0"/>
    <x v="7"/>
    <x v="31"/>
    <s v="No"/>
    <n v="0"/>
  </r>
  <r>
    <x v="27"/>
    <x v="0"/>
    <x v="0"/>
    <x v="0"/>
    <s v="Yes"/>
    <n v="1"/>
  </r>
  <r>
    <x v="27"/>
    <x v="0"/>
    <x v="0"/>
    <x v="1"/>
    <s v="No"/>
    <n v="0"/>
  </r>
  <r>
    <x v="27"/>
    <x v="0"/>
    <x v="0"/>
    <x v="2"/>
    <s v="No"/>
    <n v="0"/>
  </r>
  <r>
    <x v="27"/>
    <x v="0"/>
    <x v="0"/>
    <x v="3"/>
    <s v="No"/>
    <n v="0"/>
  </r>
  <r>
    <x v="27"/>
    <x v="0"/>
    <x v="0"/>
    <x v="4"/>
    <s v="No"/>
    <n v="0"/>
  </r>
  <r>
    <x v="27"/>
    <x v="0"/>
    <x v="1"/>
    <x v="5"/>
    <s v="No"/>
    <n v="0"/>
  </r>
  <r>
    <x v="27"/>
    <x v="0"/>
    <x v="1"/>
    <x v="6"/>
    <s v="Yes"/>
    <n v="1"/>
  </r>
  <r>
    <x v="27"/>
    <x v="0"/>
    <x v="1"/>
    <x v="7"/>
    <s v="No"/>
    <n v="0"/>
  </r>
  <r>
    <x v="27"/>
    <x v="0"/>
    <x v="1"/>
    <x v="8"/>
    <s v="No"/>
    <n v="0"/>
  </r>
  <r>
    <x v="27"/>
    <x v="0"/>
    <x v="1"/>
    <x v="9"/>
    <s v="No"/>
    <n v="0"/>
  </r>
  <r>
    <x v="27"/>
    <x v="0"/>
    <x v="2"/>
    <x v="10"/>
    <s v="Yes"/>
    <n v="1"/>
  </r>
  <r>
    <x v="27"/>
    <x v="0"/>
    <x v="2"/>
    <x v="11"/>
    <s v="No"/>
    <n v="0"/>
  </r>
  <r>
    <x v="27"/>
    <x v="0"/>
    <x v="2"/>
    <x v="12"/>
    <s v="No"/>
    <n v="0"/>
  </r>
  <r>
    <x v="27"/>
    <x v="0"/>
    <x v="2"/>
    <x v="13"/>
    <s v="No"/>
    <n v="0"/>
  </r>
  <r>
    <x v="27"/>
    <x v="0"/>
    <x v="2"/>
    <x v="14"/>
    <s v="No"/>
    <n v="0"/>
  </r>
  <r>
    <x v="27"/>
    <x v="0"/>
    <x v="3"/>
    <x v="15"/>
    <s v="Yes"/>
    <n v="1"/>
  </r>
  <r>
    <x v="27"/>
    <x v="0"/>
    <x v="3"/>
    <x v="16"/>
    <s v="No"/>
    <n v="0"/>
  </r>
  <r>
    <x v="27"/>
    <x v="0"/>
    <x v="3"/>
    <x v="17"/>
    <s v="No"/>
    <n v="0"/>
  </r>
  <r>
    <x v="27"/>
    <x v="0"/>
    <x v="3"/>
    <x v="18"/>
    <s v="No"/>
    <n v="0"/>
  </r>
  <r>
    <x v="27"/>
    <x v="0"/>
    <x v="3"/>
    <x v="19"/>
    <s v="No"/>
    <n v="0"/>
  </r>
  <r>
    <x v="27"/>
    <x v="0"/>
    <x v="4"/>
    <x v="20"/>
    <s v="Yes"/>
    <n v="1"/>
  </r>
  <r>
    <x v="27"/>
    <x v="0"/>
    <x v="4"/>
    <x v="21"/>
    <s v="No"/>
    <n v="0"/>
  </r>
  <r>
    <x v="27"/>
    <x v="0"/>
    <x v="4"/>
    <x v="22"/>
    <s v="No"/>
    <n v="0"/>
  </r>
  <r>
    <x v="27"/>
    <x v="0"/>
    <x v="4"/>
    <x v="23"/>
    <s v="No"/>
    <n v="0"/>
  </r>
  <r>
    <x v="27"/>
    <x v="0"/>
    <x v="4"/>
    <x v="24"/>
    <s v="No"/>
    <n v="0"/>
  </r>
  <r>
    <x v="27"/>
    <x v="0"/>
    <x v="5"/>
    <x v="25"/>
    <s v="Yes"/>
    <n v="1"/>
  </r>
  <r>
    <x v="27"/>
    <x v="0"/>
    <x v="5"/>
    <x v="26"/>
    <s v="No"/>
    <n v="0"/>
  </r>
  <r>
    <x v="27"/>
    <x v="0"/>
    <x v="5"/>
    <x v="27"/>
    <s v="No"/>
    <n v="0"/>
  </r>
  <r>
    <x v="27"/>
    <x v="0"/>
    <x v="6"/>
    <x v="28"/>
    <s v="No"/>
    <n v="0"/>
  </r>
  <r>
    <x v="27"/>
    <x v="0"/>
    <x v="6"/>
    <x v="29"/>
    <s v="Yes"/>
    <n v="1"/>
  </r>
  <r>
    <x v="27"/>
    <x v="0"/>
    <x v="7"/>
    <x v="30"/>
    <s v="No"/>
    <n v="0"/>
  </r>
  <r>
    <x v="27"/>
    <x v="0"/>
    <x v="7"/>
    <x v="31"/>
    <s v="Yes"/>
    <n v="1"/>
  </r>
  <r>
    <x v="28"/>
    <x v="1"/>
    <x v="0"/>
    <x v="0"/>
    <s v="Yes"/>
    <n v="1"/>
  </r>
  <r>
    <x v="28"/>
    <x v="1"/>
    <x v="0"/>
    <x v="1"/>
    <s v="No"/>
    <n v="0"/>
  </r>
  <r>
    <x v="28"/>
    <x v="1"/>
    <x v="0"/>
    <x v="2"/>
    <s v="No"/>
    <n v="0"/>
  </r>
  <r>
    <x v="28"/>
    <x v="1"/>
    <x v="0"/>
    <x v="3"/>
    <s v="No"/>
    <n v="0"/>
  </r>
  <r>
    <x v="28"/>
    <x v="1"/>
    <x v="0"/>
    <x v="4"/>
    <s v="No"/>
    <n v="0"/>
  </r>
  <r>
    <x v="28"/>
    <x v="1"/>
    <x v="1"/>
    <x v="5"/>
    <s v="Yes"/>
    <n v="1"/>
  </r>
  <r>
    <x v="28"/>
    <x v="1"/>
    <x v="1"/>
    <x v="6"/>
    <s v="No"/>
    <n v="0"/>
  </r>
  <r>
    <x v="28"/>
    <x v="1"/>
    <x v="1"/>
    <x v="7"/>
    <s v="No"/>
    <n v="0"/>
  </r>
  <r>
    <x v="28"/>
    <x v="1"/>
    <x v="1"/>
    <x v="8"/>
    <s v="No"/>
    <n v="0"/>
  </r>
  <r>
    <x v="28"/>
    <x v="1"/>
    <x v="1"/>
    <x v="9"/>
    <s v="No"/>
    <n v="0"/>
  </r>
  <r>
    <x v="28"/>
    <x v="1"/>
    <x v="2"/>
    <x v="10"/>
    <s v="Yes"/>
    <n v="1"/>
  </r>
  <r>
    <x v="28"/>
    <x v="1"/>
    <x v="2"/>
    <x v="11"/>
    <s v="No"/>
    <n v="0"/>
  </r>
  <r>
    <x v="28"/>
    <x v="1"/>
    <x v="2"/>
    <x v="12"/>
    <s v="No"/>
    <n v="0"/>
  </r>
  <r>
    <x v="28"/>
    <x v="1"/>
    <x v="2"/>
    <x v="13"/>
    <s v="No"/>
    <n v="0"/>
  </r>
  <r>
    <x v="28"/>
    <x v="1"/>
    <x v="2"/>
    <x v="14"/>
    <s v="No"/>
    <n v="0"/>
  </r>
  <r>
    <x v="28"/>
    <x v="1"/>
    <x v="3"/>
    <x v="15"/>
    <s v="Yes"/>
    <n v="1"/>
  </r>
  <r>
    <x v="28"/>
    <x v="1"/>
    <x v="3"/>
    <x v="16"/>
    <s v="No"/>
    <n v="0"/>
  </r>
  <r>
    <x v="28"/>
    <x v="1"/>
    <x v="3"/>
    <x v="17"/>
    <s v="No"/>
    <n v="0"/>
  </r>
  <r>
    <x v="28"/>
    <x v="1"/>
    <x v="3"/>
    <x v="18"/>
    <s v="No"/>
    <n v="0"/>
  </r>
  <r>
    <x v="28"/>
    <x v="1"/>
    <x v="3"/>
    <x v="19"/>
    <s v="No"/>
    <n v="0"/>
  </r>
  <r>
    <x v="28"/>
    <x v="1"/>
    <x v="4"/>
    <x v="20"/>
    <s v="Yes"/>
    <n v="1"/>
  </r>
  <r>
    <x v="28"/>
    <x v="1"/>
    <x v="4"/>
    <x v="21"/>
    <s v="No"/>
    <n v="0"/>
  </r>
  <r>
    <x v="28"/>
    <x v="1"/>
    <x v="4"/>
    <x v="22"/>
    <s v="No"/>
    <n v="0"/>
  </r>
  <r>
    <x v="28"/>
    <x v="1"/>
    <x v="4"/>
    <x v="23"/>
    <s v="No"/>
    <n v="0"/>
  </r>
  <r>
    <x v="28"/>
    <x v="1"/>
    <x v="4"/>
    <x v="24"/>
    <s v="No"/>
    <n v="0"/>
  </r>
  <r>
    <x v="28"/>
    <x v="1"/>
    <x v="5"/>
    <x v="25"/>
    <s v="No"/>
    <n v="0"/>
  </r>
  <r>
    <x v="28"/>
    <x v="1"/>
    <x v="5"/>
    <x v="26"/>
    <s v="Yes"/>
    <n v="1"/>
  </r>
  <r>
    <x v="28"/>
    <x v="1"/>
    <x v="5"/>
    <x v="27"/>
    <s v="No"/>
    <n v="0"/>
  </r>
  <r>
    <x v="28"/>
    <x v="1"/>
    <x v="6"/>
    <x v="28"/>
    <s v="No"/>
    <n v="0"/>
  </r>
  <r>
    <x v="28"/>
    <x v="1"/>
    <x v="6"/>
    <x v="29"/>
    <s v="Yes"/>
    <n v="1"/>
  </r>
  <r>
    <x v="28"/>
    <x v="1"/>
    <x v="7"/>
    <x v="30"/>
    <s v="No"/>
    <n v="0"/>
  </r>
  <r>
    <x v="28"/>
    <x v="1"/>
    <x v="7"/>
    <x v="31"/>
    <s v="Yes"/>
    <n v="1"/>
  </r>
  <r>
    <x v="29"/>
    <x v="0"/>
    <x v="0"/>
    <x v="0"/>
    <s v="No"/>
    <n v="0"/>
  </r>
  <r>
    <x v="29"/>
    <x v="0"/>
    <x v="0"/>
    <x v="1"/>
    <s v="No"/>
    <n v="0"/>
  </r>
  <r>
    <x v="29"/>
    <x v="0"/>
    <x v="0"/>
    <x v="2"/>
    <s v="Yes"/>
    <n v="1"/>
  </r>
  <r>
    <x v="29"/>
    <x v="0"/>
    <x v="0"/>
    <x v="3"/>
    <s v="No"/>
    <n v="0"/>
  </r>
  <r>
    <x v="29"/>
    <x v="0"/>
    <x v="0"/>
    <x v="4"/>
    <s v="No"/>
    <n v="0"/>
  </r>
  <r>
    <x v="29"/>
    <x v="0"/>
    <x v="1"/>
    <x v="5"/>
    <s v="No"/>
    <n v="0"/>
  </r>
  <r>
    <x v="29"/>
    <x v="0"/>
    <x v="1"/>
    <x v="6"/>
    <s v="No"/>
    <n v="0"/>
  </r>
  <r>
    <x v="29"/>
    <x v="0"/>
    <x v="1"/>
    <x v="7"/>
    <s v="Yes"/>
    <n v="1"/>
  </r>
  <r>
    <x v="29"/>
    <x v="0"/>
    <x v="1"/>
    <x v="8"/>
    <s v="No"/>
    <n v="0"/>
  </r>
  <r>
    <x v="29"/>
    <x v="0"/>
    <x v="1"/>
    <x v="9"/>
    <s v="No"/>
    <n v="0"/>
  </r>
  <r>
    <x v="29"/>
    <x v="0"/>
    <x v="2"/>
    <x v="10"/>
    <s v="No"/>
    <n v="0"/>
  </r>
  <r>
    <x v="29"/>
    <x v="0"/>
    <x v="2"/>
    <x v="11"/>
    <s v="Yes"/>
    <n v="1"/>
  </r>
  <r>
    <x v="29"/>
    <x v="0"/>
    <x v="2"/>
    <x v="12"/>
    <s v="No"/>
    <n v="0"/>
  </r>
  <r>
    <x v="29"/>
    <x v="0"/>
    <x v="2"/>
    <x v="13"/>
    <s v="No"/>
    <n v="0"/>
  </r>
  <r>
    <x v="29"/>
    <x v="0"/>
    <x v="2"/>
    <x v="14"/>
    <s v="No"/>
    <n v="0"/>
  </r>
  <r>
    <x v="29"/>
    <x v="0"/>
    <x v="3"/>
    <x v="15"/>
    <s v="No"/>
    <n v="0"/>
  </r>
  <r>
    <x v="29"/>
    <x v="0"/>
    <x v="3"/>
    <x v="16"/>
    <s v="Yes"/>
    <n v="1"/>
  </r>
  <r>
    <x v="29"/>
    <x v="0"/>
    <x v="3"/>
    <x v="17"/>
    <s v="No"/>
    <n v="0"/>
  </r>
  <r>
    <x v="29"/>
    <x v="0"/>
    <x v="3"/>
    <x v="18"/>
    <s v="No"/>
    <n v="0"/>
  </r>
  <r>
    <x v="29"/>
    <x v="0"/>
    <x v="3"/>
    <x v="19"/>
    <s v="No"/>
    <n v="0"/>
  </r>
  <r>
    <x v="29"/>
    <x v="0"/>
    <x v="4"/>
    <x v="20"/>
    <s v="No"/>
    <n v="0"/>
  </r>
  <r>
    <x v="29"/>
    <x v="0"/>
    <x v="4"/>
    <x v="21"/>
    <s v="Yes"/>
    <n v="1"/>
  </r>
  <r>
    <x v="29"/>
    <x v="0"/>
    <x v="4"/>
    <x v="22"/>
    <s v="No"/>
    <n v="0"/>
  </r>
  <r>
    <x v="29"/>
    <x v="0"/>
    <x v="4"/>
    <x v="23"/>
    <s v="No"/>
    <n v="0"/>
  </r>
  <r>
    <x v="29"/>
    <x v="0"/>
    <x v="4"/>
    <x v="24"/>
    <s v="No"/>
    <n v="0"/>
  </r>
  <r>
    <x v="29"/>
    <x v="0"/>
    <x v="5"/>
    <x v="25"/>
    <s v="Yes"/>
    <n v="1"/>
  </r>
  <r>
    <x v="29"/>
    <x v="0"/>
    <x v="5"/>
    <x v="26"/>
    <s v="No"/>
    <n v="0"/>
  </r>
  <r>
    <x v="29"/>
    <x v="0"/>
    <x v="5"/>
    <x v="27"/>
    <s v="No"/>
    <n v="0"/>
  </r>
  <r>
    <x v="29"/>
    <x v="0"/>
    <x v="6"/>
    <x v="28"/>
    <s v="Yes"/>
    <n v="1"/>
  </r>
  <r>
    <x v="29"/>
    <x v="0"/>
    <x v="6"/>
    <x v="29"/>
    <s v="No"/>
    <n v="0"/>
  </r>
  <r>
    <x v="29"/>
    <x v="0"/>
    <x v="7"/>
    <x v="30"/>
    <s v="Yes"/>
    <n v="1"/>
  </r>
  <r>
    <x v="29"/>
    <x v="0"/>
    <x v="7"/>
    <x v="31"/>
    <s v="No"/>
    <n v="0"/>
  </r>
  <r>
    <x v="30"/>
    <x v="5"/>
    <x v="0"/>
    <x v="0"/>
    <s v="No"/>
    <n v="0"/>
  </r>
  <r>
    <x v="30"/>
    <x v="5"/>
    <x v="0"/>
    <x v="1"/>
    <s v="No"/>
    <n v="0"/>
  </r>
  <r>
    <x v="30"/>
    <x v="5"/>
    <x v="0"/>
    <x v="2"/>
    <s v="Yes"/>
    <n v="1"/>
  </r>
  <r>
    <x v="30"/>
    <x v="5"/>
    <x v="0"/>
    <x v="3"/>
    <s v="No"/>
    <n v="0"/>
  </r>
  <r>
    <x v="30"/>
    <x v="5"/>
    <x v="0"/>
    <x v="4"/>
    <s v="No"/>
    <n v="0"/>
  </r>
  <r>
    <x v="30"/>
    <x v="5"/>
    <x v="1"/>
    <x v="5"/>
    <s v="No"/>
    <n v="0"/>
  </r>
  <r>
    <x v="30"/>
    <x v="5"/>
    <x v="1"/>
    <x v="6"/>
    <s v="No"/>
    <n v="0"/>
  </r>
  <r>
    <x v="30"/>
    <x v="5"/>
    <x v="1"/>
    <x v="7"/>
    <s v="No"/>
    <n v="0"/>
  </r>
  <r>
    <x v="30"/>
    <x v="5"/>
    <x v="1"/>
    <x v="8"/>
    <s v="Yes"/>
    <n v="1"/>
  </r>
  <r>
    <x v="30"/>
    <x v="5"/>
    <x v="1"/>
    <x v="9"/>
    <s v="No"/>
    <n v="0"/>
  </r>
  <r>
    <x v="30"/>
    <x v="5"/>
    <x v="2"/>
    <x v="10"/>
    <s v="No"/>
    <n v="0"/>
  </r>
  <r>
    <x v="30"/>
    <x v="5"/>
    <x v="2"/>
    <x v="11"/>
    <s v="No"/>
    <n v="0"/>
  </r>
  <r>
    <x v="30"/>
    <x v="5"/>
    <x v="2"/>
    <x v="12"/>
    <s v="No"/>
    <n v="0"/>
  </r>
  <r>
    <x v="30"/>
    <x v="5"/>
    <x v="2"/>
    <x v="13"/>
    <s v="No"/>
    <n v="0"/>
  </r>
  <r>
    <x v="30"/>
    <x v="5"/>
    <x v="2"/>
    <x v="14"/>
    <s v="Yes"/>
    <n v="1"/>
  </r>
  <r>
    <x v="30"/>
    <x v="5"/>
    <x v="3"/>
    <x v="15"/>
    <s v="No"/>
    <n v="0"/>
  </r>
  <r>
    <x v="30"/>
    <x v="5"/>
    <x v="3"/>
    <x v="16"/>
    <s v="No"/>
    <n v="0"/>
  </r>
  <r>
    <x v="30"/>
    <x v="5"/>
    <x v="3"/>
    <x v="17"/>
    <s v="No"/>
    <n v="0"/>
  </r>
  <r>
    <x v="30"/>
    <x v="5"/>
    <x v="3"/>
    <x v="18"/>
    <s v="No"/>
    <n v="0"/>
  </r>
  <r>
    <x v="30"/>
    <x v="5"/>
    <x v="3"/>
    <x v="19"/>
    <s v="Yes"/>
    <n v="1"/>
  </r>
  <r>
    <x v="30"/>
    <x v="5"/>
    <x v="4"/>
    <x v="20"/>
    <s v="No"/>
    <n v="0"/>
  </r>
  <r>
    <x v="30"/>
    <x v="5"/>
    <x v="4"/>
    <x v="21"/>
    <s v="No"/>
    <n v="0"/>
  </r>
  <r>
    <x v="30"/>
    <x v="5"/>
    <x v="4"/>
    <x v="22"/>
    <s v="No"/>
    <n v="0"/>
  </r>
  <r>
    <x v="30"/>
    <x v="5"/>
    <x v="4"/>
    <x v="23"/>
    <s v="No"/>
    <n v="0"/>
  </r>
  <r>
    <x v="30"/>
    <x v="5"/>
    <x v="4"/>
    <x v="24"/>
    <s v="Yes"/>
    <n v="1"/>
  </r>
  <r>
    <x v="30"/>
    <x v="5"/>
    <x v="5"/>
    <x v="25"/>
    <s v="No"/>
    <n v="0"/>
  </r>
  <r>
    <x v="30"/>
    <x v="5"/>
    <x v="5"/>
    <x v="26"/>
    <s v="No"/>
    <n v="0"/>
  </r>
  <r>
    <x v="30"/>
    <x v="5"/>
    <x v="5"/>
    <x v="27"/>
    <s v="Yes"/>
    <n v="1"/>
  </r>
  <r>
    <x v="30"/>
    <x v="5"/>
    <x v="6"/>
    <x v="28"/>
    <s v="No"/>
    <n v="0"/>
  </r>
  <r>
    <x v="30"/>
    <x v="5"/>
    <x v="6"/>
    <x v="29"/>
    <s v="Yes"/>
    <n v="1"/>
  </r>
  <r>
    <x v="30"/>
    <x v="5"/>
    <x v="7"/>
    <x v="30"/>
    <s v="Yes"/>
    <n v="1"/>
  </r>
  <r>
    <x v="30"/>
    <x v="5"/>
    <x v="7"/>
    <x v="31"/>
    <s v="No"/>
    <n v="0"/>
  </r>
  <r>
    <x v="31"/>
    <x v="1"/>
    <x v="0"/>
    <x v="0"/>
    <s v="Yes"/>
    <n v="1"/>
  </r>
  <r>
    <x v="31"/>
    <x v="1"/>
    <x v="0"/>
    <x v="1"/>
    <s v="No"/>
    <n v="0"/>
  </r>
  <r>
    <x v="31"/>
    <x v="1"/>
    <x v="0"/>
    <x v="2"/>
    <s v="No"/>
    <n v="0"/>
  </r>
  <r>
    <x v="31"/>
    <x v="1"/>
    <x v="0"/>
    <x v="3"/>
    <s v="No"/>
    <n v="0"/>
  </r>
  <r>
    <x v="31"/>
    <x v="1"/>
    <x v="0"/>
    <x v="4"/>
    <s v="No"/>
    <n v="0"/>
  </r>
  <r>
    <x v="31"/>
    <x v="1"/>
    <x v="1"/>
    <x v="5"/>
    <s v="Yes"/>
    <n v="1"/>
  </r>
  <r>
    <x v="31"/>
    <x v="1"/>
    <x v="1"/>
    <x v="6"/>
    <s v="No"/>
    <n v="0"/>
  </r>
  <r>
    <x v="31"/>
    <x v="1"/>
    <x v="1"/>
    <x v="7"/>
    <s v="No"/>
    <n v="0"/>
  </r>
  <r>
    <x v="31"/>
    <x v="1"/>
    <x v="1"/>
    <x v="8"/>
    <s v="No"/>
    <n v="0"/>
  </r>
  <r>
    <x v="31"/>
    <x v="1"/>
    <x v="1"/>
    <x v="9"/>
    <s v="No"/>
    <n v="0"/>
  </r>
  <r>
    <x v="31"/>
    <x v="1"/>
    <x v="2"/>
    <x v="10"/>
    <s v="Yes"/>
    <n v="1"/>
  </r>
  <r>
    <x v="31"/>
    <x v="1"/>
    <x v="2"/>
    <x v="11"/>
    <s v="No"/>
    <n v="0"/>
  </r>
  <r>
    <x v="31"/>
    <x v="1"/>
    <x v="2"/>
    <x v="12"/>
    <s v="No"/>
    <n v="0"/>
  </r>
  <r>
    <x v="31"/>
    <x v="1"/>
    <x v="2"/>
    <x v="13"/>
    <s v="No"/>
    <n v="0"/>
  </r>
  <r>
    <x v="31"/>
    <x v="1"/>
    <x v="2"/>
    <x v="14"/>
    <s v="No"/>
    <n v="0"/>
  </r>
  <r>
    <x v="31"/>
    <x v="1"/>
    <x v="3"/>
    <x v="15"/>
    <s v="Yes"/>
    <n v="1"/>
  </r>
  <r>
    <x v="31"/>
    <x v="1"/>
    <x v="3"/>
    <x v="16"/>
    <s v="No"/>
    <n v="0"/>
  </r>
  <r>
    <x v="31"/>
    <x v="1"/>
    <x v="3"/>
    <x v="17"/>
    <s v="No"/>
    <n v="0"/>
  </r>
  <r>
    <x v="31"/>
    <x v="1"/>
    <x v="3"/>
    <x v="18"/>
    <s v="No"/>
    <n v="0"/>
  </r>
  <r>
    <x v="31"/>
    <x v="1"/>
    <x v="3"/>
    <x v="19"/>
    <s v="No"/>
    <n v="0"/>
  </r>
  <r>
    <x v="31"/>
    <x v="1"/>
    <x v="4"/>
    <x v="20"/>
    <s v="Yes"/>
    <n v="1"/>
  </r>
  <r>
    <x v="31"/>
    <x v="1"/>
    <x v="4"/>
    <x v="21"/>
    <s v="No"/>
    <n v="0"/>
  </r>
  <r>
    <x v="31"/>
    <x v="1"/>
    <x v="4"/>
    <x v="22"/>
    <s v="No"/>
    <n v="0"/>
  </r>
  <r>
    <x v="31"/>
    <x v="1"/>
    <x v="4"/>
    <x v="23"/>
    <s v="No"/>
    <n v="0"/>
  </r>
  <r>
    <x v="31"/>
    <x v="1"/>
    <x v="4"/>
    <x v="24"/>
    <s v="No"/>
    <n v="0"/>
  </r>
  <r>
    <x v="31"/>
    <x v="1"/>
    <x v="5"/>
    <x v="25"/>
    <s v="No"/>
    <n v="0"/>
  </r>
  <r>
    <x v="31"/>
    <x v="1"/>
    <x v="5"/>
    <x v="26"/>
    <s v="Yes"/>
    <n v="1"/>
  </r>
  <r>
    <x v="31"/>
    <x v="1"/>
    <x v="5"/>
    <x v="27"/>
    <s v="No"/>
    <n v="0"/>
  </r>
  <r>
    <x v="31"/>
    <x v="1"/>
    <x v="6"/>
    <x v="28"/>
    <s v="No"/>
    <n v="0"/>
  </r>
  <r>
    <x v="31"/>
    <x v="1"/>
    <x v="6"/>
    <x v="29"/>
    <s v="Yes"/>
    <n v="1"/>
  </r>
  <r>
    <x v="31"/>
    <x v="1"/>
    <x v="7"/>
    <x v="30"/>
    <s v="No"/>
    <n v="0"/>
  </r>
  <r>
    <x v="31"/>
    <x v="1"/>
    <x v="7"/>
    <x v="31"/>
    <s v="Yes"/>
    <n v="1"/>
  </r>
  <r>
    <x v="32"/>
    <x v="2"/>
    <x v="0"/>
    <x v="0"/>
    <s v="Yes"/>
    <n v="1"/>
  </r>
  <r>
    <x v="32"/>
    <x v="2"/>
    <x v="0"/>
    <x v="1"/>
    <s v="No"/>
    <n v="0"/>
  </r>
  <r>
    <x v="32"/>
    <x v="2"/>
    <x v="0"/>
    <x v="2"/>
    <s v="No"/>
    <n v="0"/>
  </r>
  <r>
    <x v="32"/>
    <x v="2"/>
    <x v="0"/>
    <x v="3"/>
    <s v="No"/>
    <n v="0"/>
  </r>
  <r>
    <x v="32"/>
    <x v="2"/>
    <x v="0"/>
    <x v="4"/>
    <s v="No"/>
    <n v="0"/>
  </r>
  <r>
    <x v="32"/>
    <x v="2"/>
    <x v="1"/>
    <x v="5"/>
    <s v="Yes"/>
    <n v="1"/>
  </r>
  <r>
    <x v="32"/>
    <x v="2"/>
    <x v="1"/>
    <x v="6"/>
    <s v="No"/>
    <n v="0"/>
  </r>
  <r>
    <x v="32"/>
    <x v="2"/>
    <x v="1"/>
    <x v="7"/>
    <s v="No"/>
    <n v="0"/>
  </r>
  <r>
    <x v="32"/>
    <x v="2"/>
    <x v="1"/>
    <x v="8"/>
    <s v="No"/>
    <n v="0"/>
  </r>
  <r>
    <x v="32"/>
    <x v="2"/>
    <x v="1"/>
    <x v="9"/>
    <s v="No"/>
    <n v="0"/>
  </r>
  <r>
    <x v="32"/>
    <x v="2"/>
    <x v="2"/>
    <x v="10"/>
    <s v="No"/>
    <n v="0"/>
  </r>
  <r>
    <x v="32"/>
    <x v="2"/>
    <x v="2"/>
    <x v="11"/>
    <s v="Yes"/>
    <n v="1"/>
  </r>
  <r>
    <x v="32"/>
    <x v="2"/>
    <x v="2"/>
    <x v="12"/>
    <s v="No"/>
    <n v="0"/>
  </r>
  <r>
    <x v="32"/>
    <x v="2"/>
    <x v="2"/>
    <x v="13"/>
    <s v="No"/>
    <n v="0"/>
  </r>
  <r>
    <x v="32"/>
    <x v="2"/>
    <x v="2"/>
    <x v="14"/>
    <s v="No"/>
    <n v="0"/>
  </r>
  <r>
    <x v="32"/>
    <x v="2"/>
    <x v="3"/>
    <x v="15"/>
    <s v="Yes"/>
    <n v="1"/>
  </r>
  <r>
    <x v="32"/>
    <x v="2"/>
    <x v="3"/>
    <x v="16"/>
    <s v="No"/>
    <n v="0"/>
  </r>
  <r>
    <x v="32"/>
    <x v="2"/>
    <x v="3"/>
    <x v="17"/>
    <s v="No"/>
    <n v="0"/>
  </r>
  <r>
    <x v="32"/>
    <x v="2"/>
    <x v="3"/>
    <x v="18"/>
    <s v="No"/>
    <n v="0"/>
  </r>
  <r>
    <x v="32"/>
    <x v="2"/>
    <x v="3"/>
    <x v="19"/>
    <s v="No"/>
    <n v="0"/>
  </r>
  <r>
    <x v="32"/>
    <x v="2"/>
    <x v="4"/>
    <x v="20"/>
    <s v="Yes"/>
    <n v="1"/>
  </r>
  <r>
    <x v="32"/>
    <x v="2"/>
    <x v="4"/>
    <x v="21"/>
    <s v="No"/>
    <n v="0"/>
  </r>
  <r>
    <x v="32"/>
    <x v="2"/>
    <x v="4"/>
    <x v="22"/>
    <s v="No"/>
    <n v="0"/>
  </r>
  <r>
    <x v="32"/>
    <x v="2"/>
    <x v="4"/>
    <x v="23"/>
    <s v="No"/>
    <n v="0"/>
  </r>
  <r>
    <x v="32"/>
    <x v="2"/>
    <x v="4"/>
    <x v="24"/>
    <s v="No"/>
    <n v="0"/>
  </r>
  <r>
    <x v="32"/>
    <x v="2"/>
    <x v="5"/>
    <x v="25"/>
    <s v="Yes"/>
    <n v="1"/>
  </r>
  <r>
    <x v="32"/>
    <x v="2"/>
    <x v="5"/>
    <x v="26"/>
    <s v="No"/>
    <n v="0"/>
  </r>
  <r>
    <x v="32"/>
    <x v="2"/>
    <x v="5"/>
    <x v="27"/>
    <s v="No"/>
    <n v="0"/>
  </r>
  <r>
    <x v="32"/>
    <x v="2"/>
    <x v="6"/>
    <x v="28"/>
    <s v="No"/>
    <n v="0"/>
  </r>
  <r>
    <x v="32"/>
    <x v="2"/>
    <x v="6"/>
    <x v="29"/>
    <s v="Yes"/>
    <n v="1"/>
  </r>
  <r>
    <x v="32"/>
    <x v="2"/>
    <x v="7"/>
    <x v="30"/>
    <s v="No"/>
    <n v="0"/>
  </r>
  <r>
    <x v="32"/>
    <x v="2"/>
    <x v="7"/>
    <x v="31"/>
    <s v="Yes"/>
    <n v="1"/>
  </r>
  <r>
    <x v="33"/>
    <x v="0"/>
    <x v="0"/>
    <x v="0"/>
    <s v="Yes"/>
    <n v="1"/>
  </r>
  <r>
    <x v="33"/>
    <x v="0"/>
    <x v="0"/>
    <x v="1"/>
    <s v="No"/>
    <n v="0"/>
  </r>
  <r>
    <x v="33"/>
    <x v="0"/>
    <x v="0"/>
    <x v="2"/>
    <s v="No"/>
    <n v="0"/>
  </r>
  <r>
    <x v="33"/>
    <x v="0"/>
    <x v="0"/>
    <x v="3"/>
    <s v="No"/>
    <n v="0"/>
  </r>
  <r>
    <x v="33"/>
    <x v="0"/>
    <x v="0"/>
    <x v="4"/>
    <s v="No"/>
    <n v="0"/>
  </r>
  <r>
    <x v="33"/>
    <x v="0"/>
    <x v="1"/>
    <x v="5"/>
    <s v="Yes"/>
    <n v="1"/>
  </r>
  <r>
    <x v="33"/>
    <x v="0"/>
    <x v="1"/>
    <x v="6"/>
    <s v="No"/>
    <n v="0"/>
  </r>
  <r>
    <x v="33"/>
    <x v="0"/>
    <x v="1"/>
    <x v="7"/>
    <s v="No"/>
    <n v="0"/>
  </r>
  <r>
    <x v="33"/>
    <x v="0"/>
    <x v="1"/>
    <x v="8"/>
    <s v="No"/>
    <n v="0"/>
  </r>
  <r>
    <x v="33"/>
    <x v="0"/>
    <x v="1"/>
    <x v="9"/>
    <s v="No"/>
    <n v="0"/>
  </r>
  <r>
    <x v="33"/>
    <x v="0"/>
    <x v="2"/>
    <x v="10"/>
    <s v="Yes"/>
    <n v="1"/>
  </r>
  <r>
    <x v="33"/>
    <x v="0"/>
    <x v="2"/>
    <x v="11"/>
    <s v="No"/>
    <n v="0"/>
  </r>
  <r>
    <x v="33"/>
    <x v="0"/>
    <x v="2"/>
    <x v="12"/>
    <s v="No"/>
    <n v="0"/>
  </r>
  <r>
    <x v="33"/>
    <x v="0"/>
    <x v="2"/>
    <x v="13"/>
    <s v="No"/>
    <n v="0"/>
  </r>
  <r>
    <x v="33"/>
    <x v="0"/>
    <x v="2"/>
    <x v="14"/>
    <s v="No"/>
    <n v="0"/>
  </r>
  <r>
    <x v="33"/>
    <x v="0"/>
    <x v="3"/>
    <x v="15"/>
    <s v="Yes"/>
    <n v="1"/>
  </r>
  <r>
    <x v="33"/>
    <x v="0"/>
    <x v="3"/>
    <x v="16"/>
    <s v="No"/>
    <n v="0"/>
  </r>
  <r>
    <x v="33"/>
    <x v="0"/>
    <x v="3"/>
    <x v="17"/>
    <s v="No"/>
    <n v="0"/>
  </r>
  <r>
    <x v="33"/>
    <x v="0"/>
    <x v="3"/>
    <x v="18"/>
    <s v="No"/>
    <n v="0"/>
  </r>
  <r>
    <x v="33"/>
    <x v="0"/>
    <x v="3"/>
    <x v="19"/>
    <s v="No"/>
    <n v="0"/>
  </r>
  <r>
    <x v="33"/>
    <x v="0"/>
    <x v="4"/>
    <x v="20"/>
    <s v="Yes"/>
    <n v="1"/>
  </r>
  <r>
    <x v="33"/>
    <x v="0"/>
    <x v="4"/>
    <x v="21"/>
    <s v="No"/>
    <n v="0"/>
  </r>
  <r>
    <x v="33"/>
    <x v="0"/>
    <x v="4"/>
    <x v="22"/>
    <s v="No"/>
    <n v="0"/>
  </r>
  <r>
    <x v="33"/>
    <x v="0"/>
    <x v="4"/>
    <x v="23"/>
    <s v="No"/>
    <n v="0"/>
  </r>
  <r>
    <x v="33"/>
    <x v="0"/>
    <x v="4"/>
    <x v="24"/>
    <s v="No"/>
    <n v="0"/>
  </r>
  <r>
    <x v="33"/>
    <x v="0"/>
    <x v="5"/>
    <x v="25"/>
    <s v="Yes"/>
    <n v="1"/>
  </r>
  <r>
    <x v="33"/>
    <x v="0"/>
    <x v="5"/>
    <x v="26"/>
    <s v="No"/>
    <n v="0"/>
  </r>
  <r>
    <x v="33"/>
    <x v="0"/>
    <x v="5"/>
    <x v="27"/>
    <s v="No"/>
    <n v="0"/>
  </r>
  <r>
    <x v="33"/>
    <x v="0"/>
    <x v="6"/>
    <x v="28"/>
    <s v="No"/>
    <n v="0"/>
  </r>
  <r>
    <x v="33"/>
    <x v="0"/>
    <x v="6"/>
    <x v="29"/>
    <s v="Yes"/>
    <n v="1"/>
  </r>
  <r>
    <x v="33"/>
    <x v="0"/>
    <x v="7"/>
    <x v="30"/>
    <s v="No"/>
    <n v="0"/>
  </r>
  <r>
    <x v="33"/>
    <x v="0"/>
    <x v="7"/>
    <x v="31"/>
    <s v="Yes"/>
    <n v="1"/>
  </r>
  <r>
    <x v="34"/>
    <x v="0"/>
    <x v="0"/>
    <x v="0"/>
    <s v="No"/>
    <n v="0"/>
  </r>
  <r>
    <x v="34"/>
    <x v="0"/>
    <x v="0"/>
    <x v="1"/>
    <s v="Yes"/>
    <n v="1"/>
  </r>
  <r>
    <x v="34"/>
    <x v="0"/>
    <x v="0"/>
    <x v="2"/>
    <s v="No"/>
    <n v="0"/>
  </r>
  <r>
    <x v="34"/>
    <x v="0"/>
    <x v="0"/>
    <x v="3"/>
    <s v="No"/>
    <n v="0"/>
  </r>
  <r>
    <x v="34"/>
    <x v="0"/>
    <x v="0"/>
    <x v="4"/>
    <s v="No"/>
    <n v="0"/>
  </r>
  <r>
    <x v="34"/>
    <x v="0"/>
    <x v="1"/>
    <x v="5"/>
    <s v="No"/>
    <n v="0"/>
  </r>
  <r>
    <x v="34"/>
    <x v="0"/>
    <x v="1"/>
    <x v="6"/>
    <s v="Yes"/>
    <n v="1"/>
  </r>
  <r>
    <x v="34"/>
    <x v="0"/>
    <x v="1"/>
    <x v="7"/>
    <s v="No"/>
    <n v="0"/>
  </r>
  <r>
    <x v="34"/>
    <x v="0"/>
    <x v="1"/>
    <x v="8"/>
    <s v="No"/>
    <n v="0"/>
  </r>
  <r>
    <x v="34"/>
    <x v="0"/>
    <x v="1"/>
    <x v="9"/>
    <s v="No"/>
    <n v="0"/>
  </r>
  <r>
    <x v="34"/>
    <x v="0"/>
    <x v="2"/>
    <x v="10"/>
    <s v="No"/>
    <n v="0"/>
  </r>
  <r>
    <x v="34"/>
    <x v="0"/>
    <x v="2"/>
    <x v="11"/>
    <s v="Yes"/>
    <n v="1"/>
  </r>
  <r>
    <x v="34"/>
    <x v="0"/>
    <x v="2"/>
    <x v="12"/>
    <s v="No"/>
    <n v="0"/>
  </r>
  <r>
    <x v="34"/>
    <x v="0"/>
    <x v="2"/>
    <x v="13"/>
    <s v="No"/>
    <n v="0"/>
  </r>
  <r>
    <x v="34"/>
    <x v="0"/>
    <x v="2"/>
    <x v="14"/>
    <s v="No"/>
    <n v="0"/>
  </r>
  <r>
    <x v="34"/>
    <x v="0"/>
    <x v="3"/>
    <x v="15"/>
    <s v="No"/>
    <n v="0"/>
  </r>
  <r>
    <x v="34"/>
    <x v="0"/>
    <x v="3"/>
    <x v="16"/>
    <s v="Yes"/>
    <n v="1"/>
  </r>
  <r>
    <x v="34"/>
    <x v="0"/>
    <x v="3"/>
    <x v="17"/>
    <s v="No"/>
    <n v="0"/>
  </r>
  <r>
    <x v="34"/>
    <x v="0"/>
    <x v="3"/>
    <x v="18"/>
    <s v="No"/>
    <n v="0"/>
  </r>
  <r>
    <x v="34"/>
    <x v="0"/>
    <x v="3"/>
    <x v="19"/>
    <s v="No"/>
    <n v="0"/>
  </r>
  <r>
    <x v="34"/>
    <x v="0"/>
    <x v="4"/>
    <x v="20"/>
    <s v="No"/>
    <n v="0"/>
  </r>
  <r>
    <x v="34"/>
    <x v="0"/>
    <x v="4"/>
    <x v="21"/>
    <s v="Yes"/>
    <n v="1"/>
  </r>
  <r>
    <x v="34"/>
    <x v="0"/>
    <x v="4"/>
    <x v="22"/>
    <s v="No"/>
    <n v="0"/>
  </r>
  <r>
    <x v="34"/>
    <x v="0"/>
    <x v="4"/>
    <x v="23"/>
    <s v="No"/>
    <n v="0"/>
  </r>
  <r>
    <x v="34"/>
    <x v="0"/>
    <x v="4"/>
    <x v="24"/>
    <s v="No"/>
    <n v="0"/>
  </r>
  <r>
    <x v="34"/>
    <x v="0"/>
    <x v="5"/>
    <x v="25"/>
    <s v="No"/>
    <n v="0"/>
  </r>
  <r>
    <x v="34"/>
    <x v="0"/>
    <x v="5"/>
    <x v="26"/>
    <s v="Yes"/>
    <n v="1"/>
  </r>
  <r>
    <x v="34"/>
    <x v="0"/>
    <x v="5"/>
    <x v="27"/>
    <s v="No"/>
    <n v="0"/>
  </r>
  <r>
    <x v="34"/>
    <x v="0"/>
    <x v="6"/>
    <x v="28"/>
    <s v="Yes"/>
    <n v="1"/>
  </r>
  <r>
    <x v="34"/>
    <x v="0"/>
    <x v="6"/>
    <x v="29"/>
    <s v="No"/>
    <n v="0"/>
  </r>
  <r>
    <x v="34"/>
    <x v="0"/>
    <x v="7"/>
    <x v="30"/>
    <s v="Yes"/>
    <n v="1"/>
  </r>
  <r>
    <x v="34"/>
    <x v="0"/>
    <x v="7"/>
    <x v="31"/>
    <s v="No"/>
    <n v="0"/>
  </r>
  <r>
    <x v="35"/>
    <x v="2"/>
    <x v="0"/>
    <x v="0"/>
    <s v="Yes"/>
    <n v="1"/>
  </r>
  <r>
    <x v="35"/>
    <x v="2"/>
    <x v="0"/>
    <x v="1"/>
    <s v="No"/>
    <n v="0"/>
  </r>
  <r>
    <x v="35"/>
    <x v="2"/>
    <x v="0"/>
    <x v="2"/>
    <s v="No"/>
    <n v="0"/>
  </r>
  <r>
    <x v="35"/>
    <x v="2"/>
    <x v="0"/>
    <x v="3"/>
    <s v="No"/>
    <n v="0"/>
  </r>
  <r>
    <x v="35"/>
    <x v="2"/>
    <x v="0"/>
    <x v="4"/>
    <s v="No"/>
    <n v="0"/>
  </r>
  <r>
    <x v="35"/>
    <x v="2"/>
    <x v="1"/>
    <x v="5"/>
    <s v="Yes"/>
    <n v="1"/>
  </r>
  <r>
    <x v="35"/>
    <x v="2"/>
    <x v="1"/>
    <x v="6"/>
    <s v="No"/>
    <n v="0"/>
  </r>
  <r>
    <x v="35"/>
    <x v="2"/>
    <x v="1"/>
    <x v="7"/>
    <s v="No"/>
    <n v="0"/>
  </r>
  <r>
    <x v="35"/>
    <x v="2"/>
    <x v="1"/>
    <x v="8"/>
    <s v="No"/>
    <n v="0"/>
  </r>
  <r>
    <x v="35"/>
    <x v="2"/>
    <x v="1"/>
    <x v="9"/>
    <s v="No"/>
    <n v="0"/>
  </r>
  <r>
    <x v="35"/>
    <x v="2"/>
    <x v="2"/>
    <x v="10"/>
    <s v="Yes"/>
    <n v="1"/>
  </r>
  <r>
    <x v="35"/>
    <x v="2"/>
    <x v="2"/>
    <x v="11"/>
    <s v="No"/>
    <n v="0"/>
  </r>
  <r>
    <x v="35"/>
    <x v="2"/>
    <x v="2"/>
    <x v="12"/>
    <s v="No"/>
    <n v="0"/>
  </r>
  <r>
    <x v="35"/>
    <x v="2"/>
    <x v="2"/>
    <x v="13"/>
    <s v="No"/>
    <n v="0"/>
  </r>
  <r>
    <x v="35"/>
    <x v="2"/>
    <x v="2"/>
    <x v="14"/>
    <s v="No"/>
    <n v="0"/>
  </r>
  <r>
    <x v="35"/>
    <x v="2"/>
    <x v="3"/>
    <x v="15"/>
    <s v="Yes"/>
    <n v="1"/>
  </r>
  <r>
    <x v="35"/>
    <x v="2"/>
    <x v="3"/>
    <x v="16"/>
    <s v="No"/>
    <n v="0"/>
  </r>
  <r>
    <x v="35"/>
    <x v="2"/>
    <x v="3"/>
    <x v="17"/>
    <s v="No"/>
    <n v="0"/>
  </r>
  <r>
    <x v="35"/>
    <x v="2"/>
    <x v="3"/>
    <x v="18"/>
    <s v="No"/>
    <n v="0"/>
  </r>
  <r>
    <x v="35"/>
    <x v="2"/>
    <x v="3"/>
    <x v="19"/>
    <s v="No"/>
    <n v="0"/>
  </r>
  <r>
    <x v="35"/>
    <x v="2"/>
    <x v="4"/>
    <x v="20"/>
    <s v="Yes"/>
    <n v="1"/>
  </r>
  <r>
    <x v="35"/>
    <x v="2"/>
    <x v="4"/>
    <x v="21"/>
    <s v="No"/>
    <n v="0"/>
  </r>
  <r>
    <x v="35"/>
    <x v="2"/>
    <x v="4"/>
    <x v="22"/>
    <s v="No"/>
    <n v="0"/>
  </r>
  <r>
    <x v="35"/>
    <x v="2"/>
    <x v="4"/>
    <x v="23"/>
    <s v="No"/>
    <n v="0"/>
  </r>
  <r>
    <x v="35"/>
    <x v="2"/>
    <x v="4"/>
    <x v="24"/>
    <s v="No"/>
    <n v="0"/>
  </r>
  <r>
    <x v="35"/>
    <x v="2"/>
    <x v="5"/>
    <x v="25"/>
    <s v="No"/>
    <n v="0"/>
  </r>
  <r>
    <x v="35"/>
    <x v="2"/>
    <x v="5"/>
    <x v="26"/>
    <s v="Yes"/>
    <n v="1"/>
  </r>
  <r>
    <x v="35"/>
    <x v="2"/>
    <x v="5"/>
    <x v="27"/>
    <s v="No"/>
    <n v="0"/>
  </r>
  <r>
    <x v="35"/>
    <x v="2"/>
    <x v="6"/>
    <x v="28"/>
    <s v="Yes"/>
    <n v="1"/>
  </r>
  <r>
    <x v="35"/>
    <x v="2"/>
    <x v="6"/>
    <x v="29"/>
    <s v="No"/>
    <n v="0"/>
  </r>
  <r>
    <x v="35"/>
    <x v="2"/>
    <x v="7"/>
    <x v="30"/>
    <s v="Yes"/>
    <n v="1"/>
  </r>
  <r>
    <x v="35"/>
    <x v="2"/>
    <x v="7"/>
    <x v="31"/>
    <s v="No"/>
    <n v="0"/>
  </r>
  <r>
    <x v="36"/>
    <x v="0"/>
    <x v="0"/>
    <x v="0"/>
    <s v="Yes"/>
    <n v="1"/>
  </r>
  <r>
    <x v="36"/>
    <x v="0"/>
    <x v="0"/>
    <x v="1"/>
    <s v="No"/>
    <n v="0"/>
  </r>
  <r>
    <x v="36"/>
    <x v="0"/>
    <x v="0"/>
    <x v="2"/>
    <s v="No"/>
    <n v="0"/>
  </r>
  <r>
    <x v="36"/>
    <x v="0"/>
    <x v="0"/>
    <x v="3"/>
    <s v="No"/>
    <n v="0"/>
  </r>
  <r>
    <x v="36"/>
    <x v="0"/>
    <x v="0"/>
    <x v="4"/>
    <s v="No"/>
    <n v="0"/>
  </r>
  <r>
    <x v="36"/>
    <x v="0"/>
    <x v="1"/>
    <x v="5"/>
    <s v="Yes"/>
    <n v="1"/>
  </r>
  <r>
    <x v="36"/>
    <x v="0"/>
    <x v="1"/>
    <x v="6"/>
    <s v="No"/>
    <n v="0"/>
  </r>
  <r>
    <x v="36"/>
    <x v="0"/>
    <x v="1"/>
    <x v="7"/>
    <s v="No"/>
    <n v="0"/>
  </r>
  <r>
    <x v="36"/>
    <x v="0"/>
    <x v="1"/>
    <x v="8"/>
    <s v="No"/>
    <n v="0"/>
  </r>
  <r>
    <x v="36"/>
    <x v="0"/>
    <x v="1"/>
    <x v="9"/>
    <s v="No"/>
    <n v="0"/>
  </r>
  <r>
    <x v="36"/>
    <x v="0"/>
    <x v="2"/>
    <x v="10"/>
    <s v="Yes"/>
    <n v="1"/>
  </r>
  <r>
    <x v="36"/>
    <x v="0"/>
    <x v="2"/>
    <x v="11"/>
    <s v="No"/>
    <n v="0"/>
  </r>
  <r>
    <x v="36"/>
    <x v="0"/>
    <x v="2"/>
    <x v="12"/>
    <s v="No"/>
    <n v="0"/>
  </r>
  <r>
    <x v="36"/>
    <x v="0"/>
    <x v="2"/>
    <x v="13"/>
    <s v="No"/>
    <n v="0"/>
  </r>
  <r>
    <x v="36"/>
    <x v="0"/>
    <x v="2"/>
    <x v="14"/>
    <s v="No"/>
    <n v="0"/>
  </r>
  <r>
    <x v="36"/>
    <x v="0"/>
    <x v="3"/>
    <x v="15"/>
    <s v="Yes"/>
    <n v="1"/>
  </r>
  <r>
    <x v="36"/>
    <x v="0"/>
    <x v="3"/>
    <x v="16"/>
    <s v="No"/>
    <n v="0"/>
  </r>
  <r>
    <x v="36"/>
    <x v="0"/>
    <x v="3"/>
    <x v="17"/>
    <s v="No"/>
    <n v="0"/>
  </r>
  <r>
    <x v="36"/>
    <x v="0"/>
    <x v="3"/>
    <x v="18"/>
    <s v="No"/>
    <n v="0"/>
  </r>
  <r>
    <x v="36"/>
    <x v="0"/>
    <x v="3"/>
    <x v="19"/>
    <s v="No"/>
    <n v="0"/>
  </r>
  <r>
    <x v="36"/>
    <x v="0"/>
    <x v="4"/>
    <x v="20"/>
    <s v="Yes"/>
    <n v="1"/>
  </r>
  <r>
    <x v="36"/>
    <x v="0"/>
    <x v="4"/>
    <x v="21"/>
    <s v="No"/>
    <n v="0"/>
  </r>
  <r>
    <x v="36"/>
    <x v="0"/>
    <x v="4"/>
    <x v="22"/>
    <s v="No"/>
    <n v="0"/>
  </r>
  <r>
    <x v="36"/>
    <x v="0"/>
    <x v="4"/>
    <x v="23"/>
    <s v="No"/>
    <n v="0"/>
  </r>
  <r>
    <x v="36"/>
    <x v="0"/>
    <x v="4"/>
    <x v="24"/>
    <s v="No"/>
    <n v="0"/>
  </r>
  <r>
    <x v="36"/>
    <x v="0"/>
    <x v="5"/>
    <x v="25"/>
    <s v="No"/>
    <n v="0"/>
  </r>
  <r>
    <x v="36"/>
    <x v="0"/>
    <x v="5"/>
    <x v="26"/>
    <s v="Yes"/>
    <n v="1"/>
  </r>
  <r>
    <x v="36"/>
    <x v="0"/>
    <x v="5"/>
    <x v="27"/>
    <s v="No"/>
    <n v="0"/>
  </r>
  <r>
    <x v="36"/>
    <x v="0"/>
    <x v="6"/>
    <x v="28"/>
    <s v="No"/>
    <n v="0"/>
  </r>
  <r>
    <x v="36"/>
    <x v="0"/>
    <x v="6"/>
    <x v="29"/>
    <s v="Yes"/>
    <n v="1"/>
  </r>
  <r>
    <x v="36"/>
    <x v="0"/>
    <x v="7"/>
    <x v="30"/>
    <s v="Yes"/>
    <n v="1"/>
  </r>
  <r>
    <x v="36"/>
    <x v="0"/>
    <x v="7"/>
    <x v="31"/>
    <s v="No"/>
    <n v="0"/>
  </r>
  <r>
    <x v="37"/>
    <x v="1"/>
    <x v="0"/>
    <x v="0"/>
    <s v="No"/>
    <n v="0"/>
  </r>
  <r>
    <x v="37"/>
    <x v="1"/>
    <x v="0"/>
    <x v="1"/>
    <s v="Yes"/>
    <n v="1"/>
  </r>
  <r>
    <x v="37"/>
    <x v="1"/>
    <x v="0"/>
    <x v="2"/>
    <s v="No"/>
    <n v="0"/>
  </r>
  <r>
    <x v="37"/>
    <x v="1"/>
    <x v="0"/>
    <x v="3"/>
    <s v="No"/>
    <n v="0"/>
  </r>
  <r>
    <x v="37"/>
    <x v="1"/>
    <x v="0"/>
    <x v="4"/>
    <s v="No"/>
    <n v="0"/>
  </r>
  <r>
    <x v="37"/>
    <x v="1"/>
    <x v="1"/>
    <x v="5"/>
    <s v="No"/>
    <n v="0"/>
  </r>
  <r>
    <x v="37"/>
    <x v="1"/>
    <x v="1"/>
    <x v="6"/>
    <s v="Yes"/>
    <n v="1"/>
  </r>
  <r>
    <x v="37"/>
    <x v="1"/>
    <x v="1"/>
    <x v="7"/>
    <s v="No"/>
    <n v="0"/>
  </r>
  <r>
    <x v="37"/>
    <x v="1"/>
    <x v="1"/>
    <x v="8"/>
    <s v="No"/>
    <n v="0"/>
  </r>
  <r>
    <x v="37"/>
    <x v="1"/>
    <x v="1"/>
    <x v="9"/>
    <s v="No"/>
    <n v="0"/>
  </r>
  <r>
    <x v="37"/>
    <x v="1"/>
    <x v="2"/>
    <x v="10"/>
    <s v="No"/>
    <n v="0"/>
  </r>
  <r>
    <x v="37"/>
    <x v="1"/>
    <x v="2"/>
    <x v="11"/>
    <s v="Yes"/>
    <n v="1"/>
  </r>
  <r>
    <x v="37"/>
    <x v="1"/>
    <x v="2"/>
    <x v="12"/>
    <s v="No"/>
    <n v="0"/>
  </r>
  <r>
    <x v="37"/>
    <x v="1"/>
    <x v="2"/>
    <x v="13"/>
    <s v="No"/>
    <n v="0"/>
  </r>
  <r>
    <x v="37"/>
    <x v="1"/>
    <x v="2"/>
    <x v="14"/>
    <s v="No"/>
    <n v="0"/>
  </r>
  <r>
    <x v="37"/>
    <x v="1"/>
    <x v="3"/>
    <x v="15"/>
    <s v="No"/>
    <n v="0"/>
  </r>
  <r>
    <x v="37"/>
    <x v="1"/>
    <x v="3"/>
    <x v="16"/>
    <s v="Yes"/>
    <n v="1"/>
  </r>
  <r>
    <x v="37"/>
    <x v="1"/>
    <x v="3"/>
    <x v="17"/>
    <s v="No"/>
    <n v="0"/>
  </r>
  <r>
    <x v="37"/>
    <x v="1"/>
    <x v="3"/>
    <x v="18"/>
    <s v="No"/>
    <n v="0"/>
  </r>
  <r>
    <x v="37"/>
    <x v="1"/>
    <x v="3"/>
    <x v="19"/>
    <s v="No"/>
    <n v="0"/>
  </r>
  <r>
    <x v="37"/>
    <x v="1"/>
    <x v="4"/>
    <x v="20"/>
    <s v="No"/>
    <n v="0"/>
  </r>
  <r>
    <x v="37"/>
    <x v="1"/>
    <x v="4"/>
    <x v="21"/>
    <s v="Yes"/>
    <n v="1"/>
  </r>
  <r>
    <x v="37"/>
    <x v="1"/>
    <x v="4"/>
    <x v="22"/>
    <s v="No"/>
    <n v="0"/>
  </r>
  <r>
    <x v="37"/>
    <x v="1"/>
    <x v="4"/>
    <x v="23"/>
    <s v="No"/>
    <n v="0"/>
  </r>
  <r>
    <x v="37"/>
    <x v="1"/>
    <x v="4"/>
    <x v="24"/>
    <s v="No"/>
    <n v="0"/>
  </r>
  <r>
    <x v="37"/>
    <x v="1"/>
    <x v="5"/>
    <x v="25"/>
    <s v="No"/>
    <n v="0"/>
  </r>
  <r>
    <x v="37"/>
    <x v="1"/>
    <x v="5"/>
    <x v="26"/>
    <s v="Yes"/>
    <n v="1"/>
  </r>
  <r>
    <x v="37"/>
    <x v="1"/>
    <x v="5"/>
    <x v="27"/>
    <s v="No"/>
    <n v="0"/>
  </r>
  <r>
    <x v="37"/>
    <x v="1"/>
    <x v="6"/>
    <x v="28"/>
    <s v="No"/>
    <n v="0"/>
  </r>
  <r>
    <x v="37"/>
    <x v="1"/>
    <x v="6"/>
    <x v="29"/>
    <s v="Yes"/>
    <n v="1"/>
  </r>
  <r>
    <x v="37"/>
    <x v="1"/>
    <x v="7"/>
    <x v="30"/>
    <s v="Yes"/>
    <n v="1"/>
  </r>
  <r>
    <x v="37"/>
    <x v="1"/>
    <x v="7"/>
    <x v="31"/>
    <s v="No"/>
    <n v="0"/>
  </r>
  <r>
    <x v="38"/>
    <x v="1"/>
    <x v="0"/>
    <x v="0"/>
    <s v="No"/>
    <n v="0"/>
  </r>
  <r>
    <x v="38"/>
    <x v="1"/>
    <x v="0"/>
    <x v="1"/>
    <s v="No"/>
    <n v="0"/>
  </r>
  <r>
    <x v="38"/>
    <x v="1"/>
    <x v="0"/>
    <x v="2"/>
    <s v="Yes"/>
    <n v="1"/>
  </r>
  <r>
    <x v="38"/>
    <x v="1"/>
    <x v="0"/>
    <x v="3"/>
    <s v="No"/>
    <n v="0"/>
  </r>
  <r>
    <x v="38"/>
    <x v="1"/>
    <x v="0"/>
    <x v="4"/>
    <s v="No"/>
    <n v="0"/>
  </r>
  <r>
    <x v="38"/>
    <x v="1"/>
    <x v="1"/>
    <x v="5"/>
    <s v="No"/>
    <n v="0"/>
  </r>
  <r>
    <x v="38"/>
    <x v="1"/>
    <x v="1"/>
    <x v="6"/>
    <s v="No"/>
    <n v="0"/>
  </r>
  <r>
    <x v="38"/>
    <x v="1"/>
    <x v="1"/>
    <x v="7"/>
    <s v="No"/>
    <n v="0"/>
  </r>
  <r>
    <x v="38"/>
    <x v="1"/>
    <x v="1"/>
    <x v="8"/>
    <s v="Yes"/>
    <n v="1"/>
  </r>
  <r>
    <x v="38"/>
    <x v="1"/>
    <x v="1"/>
    <x v="9"/>
    <s v="No"/>
    <n v="0"/>
  </r>
  <r>
    <x v="38"/>
    <x v="1"/>
    <x v="2"/>
    <x v="10"/>
    <s v="No"/>
    <n v="0"/>
  </r>
  <r>
    <x v="38"/>
    <x v="1"/>
    <x v="2"/>
    <x v="11"/>
    <s v="No"/>
    <n v="0"/>
  </r>
  <r>
    <x v="38"/>
    <x v="1"/>
    <x v="2"/>
    <x v="12"/>
    <s v="No"/>
    <n v="0"/>
  </r>
  <r>
    <x v="38"/>
    <x v="1"/>
    <x v="2"/>
    <x v="13"/>
    <s v="Yes"/>
    <n v="1"/>
  </r>
  <r>
    <x v="38"/>
    <x v="1"/>
    <x v="2"/>
    <x v="14"/>
    <s v="No"/>
    <n v="0"/>
  </r>
  <r>
    <x v="38"/>
    <x v="1"/>
    <x v="3"/>
    <x v="15"/>
    <s v="No"/>
    <n v="0"/>
  </r>
  <r>
    <x v="38"/>
    <x v="1"/>
    <x v="3"/>
    <x v="16"/>
    <s v="Yes"/>
    <n v="1"/>
  </r>
  <r>
    <x v="38"/>
    <x v="1"/>
    <x v="3"/>
    <x v="17"/>
    <s v="No"/>
    <n v="0"/>
  </r>
  <r>
    <x v="38"/>
    <x v="1"/>
    <x v="3"/>
    <x v="18"/>
    <s v="No"/>
    <n v="0"/>
  </r>
  <r>
    <x v="38"/>
    <x v="1"/>
    <x v="3"/>
    <x v="19"/>
    <s v="No"/>
    <n v="0"/>
  </r>
  <r>
    <x v="38"/>
    <x v="1"/>
    <x v="4"/>
    <x v="20"/>
    <s v="No"/>
    <n v="0"/>
  </r>
  <r>
    <x v="38"/>
    <x v="1"/>
    <x v="4"/>
    <x v="21"/>
    <s v="Yes"/>
    <n v="1"/>
  </r>
  <r>
    <x v="38"/>
    <x v="1"/>
    <x v="4"/>
    <x v="22"/>
    <s v="No"/>
    <n v="0"/>
  </r>
  <r>
    <x v="38"/>
    <x v="1"/>
    <x v="4"/>
    <x v="23"/>
    <s v="No"/>
    <n v="0"/>
  </r>
  <r>
    <x v="38"/>
    <x v="1"/>
    <x v="4"/>
    <x v="24"/>
    <s v="No"/>
    <n v="0"/>
  </r>
  <r>
    <x v="38"/>
    <x v="1"/>
    <x v="5"/>
    <x v="25"/>
    <s v="Yes"/>
    <n v="1"/>
  </r>
  <r>
    <x v="38"/>
    <x v="1"/>
    <x v="5"/>
    <x v="26"/>
    <s v="No"/>
    <n v="0"/>
  </r>
  <r>
    <x v="38"/>
    <x v="1"/>
    <x v="5"/>
    <x v="27"/>
    <s v="No"/>
    <n v="0"/>
  </r>
  <r>
    <x v="38"/>
    <x v="1"/>
    <x v="6"/>
    <x v="28"/>
    <s v="Yes"/>
    <n v="1"/>
  </r>
  <r>
    <x v="38"/>
    <x v="1"/>
    <x v="6"/>
    <x v="29"/>
    <s v="No"/>
    <n v="0"/>
  </r>
  <r>
    <x v="38"/>
    <x v="1"/>
    <x v="7"/>
    <x v="30"/>
    <s v="Yes"/>
    <n v="1"/>
  </r>
  <r>
    <x v="38"/>
    <x v="1"/>
    <x v="7"/>
    <x v="31"/>
    <s v="No"/>
    <n v="0"/>
  </r>
  <r>
    <x v="39"/>
    <x v="0"/>
    <x v="0"/>
    <x v="0"/>
    <s v="No"/>
    <n v="0"/>
  </r>
  <r>
    <x v="39"/>
    <x v="0"/>
    <x v="0"/>
    <x v="1"/>
    <s v="Yes"/>
    <n v="1"/>
  </r>
  <r>
    <x v="39"/>
    <x v="0"/>
    <x v="0"/>
    <x v="2"/>
    <s v="No"/>
    <n v="0"/>
  </r>
  <r>
    <x v="39"/>
    <x v="0"/>
    <x v="0"/>
    <x v="3"/>
    <s v="No"/>
    <n v="0"/>
  </r>
  <r>
    <x v="39"/>
    <x v="0"/>
    <x v="0"/>
    <x v="4"/>
    <s v="No"/>
    <n v="0"/>
  </r>
  <r>
    <x v="39"/>
    <x v="0"/>
    <x v="1"/>
    <x v="5"/>
    <s v="No"/>
    <n v="0"/>
  </r>
  <r>
    <x v="39"/>
    <x v="0"/>
    <x v="1"/>
    <x v="6"/>
    <s v="Yes"/>
    <n v="1"/>
  </r>
  <r>
    <x v="39"/>
    <x v="0"/>
    <x v="1"/>
    <x v="7"/>
    <s v="No"/>
    <n v="0"/>
  </r>
  <r>
    <x v="39"/>
    <x v="0"/>
    <x v="1"/>
    <x v="8"/>
    <s v="No"/>
    <n v="0"/>
  </r>
  <r>
    <x v="39"/>
    <x v="0"/>
    <x v="1"/>
    <x v="9"/>
    <s v="No"/>
    <n v="0"/>
  </r>
  <r>
    <x v="39"/>
    <x v="0"/>
    <x v="2"/>
    <x v="10"/>
    <s v="No"/>
    <n v="0"/>
  </r>
  <r>
    <x v="39"/>
    <x v="0"/>
    <x v="2"/>
    <x v="11"/>
    <s v="Yes"/>
    <n v="1"/>
  </r>
  <r>
    <x v="39"/>
    <x v="0"/>
    <x v="2"/>
    <x v="12"/>
    <s v="No"/>
    <n v="0"/>
  </r>
  <r>
    <x v="39"/>
    <x v="0"/>
    <x v="2"/>
    <x v="13"/>
    <s v="No"/>
    <n v="0"/>
  </r>
  <r>
    <x v="39"/>
    <x v="0"/>
    <x v="2"/>
    <x v="14"/>
    <s v="No"/>
    <n v="0"/>
  </r>
  <r>
    <x v="39"/>
    <x v="0"/>
    <x v="3"/>
    <x v="15"/>
    <s v="No"/>
    <n v="0"/>
  </r>
  <r>
    <x v="39"/>
    <x v="0"/>
    <x v="3"/>
    <x v="16"/>
    <s v="Yes"/>
    <n v="1"/>
  </r>
  <r>
    <x v="39"/>
    <x v="0"/>
    <x v="3"/>
    <x v="17"/>
    <s v="No"/>
    <n v="0"/>
  </r>
  <r>
    <x v="39"/>
    <x v="0"/>
    <x v="3"/>
    <x v="18"/>
    <s v="No"/>
    <n v="0"/>
  </r>
  <r>
    <x v="39"/>
    <x v="0"/>
    <x v="3"/>
    <x v="19"/>
    <s v="No"/>
    <n v="0"/>
  </r>
  <r>
    <x v="39"/>
    <x v="0"/>
    <x v="4"/>
    <x v="20"/>
    <s v="No"/>
    <n v="0"/>
  </r>
  <r>
    <x v="39"/>
    <x v="0"/>
    <x v="4"/>
    <x v="21"/>
    <s v="Yes"/>
    <n v="1"/>
  </r>
  <r>
    <x v="39"/>
    <x v="0"/>
    <x v="4"/>
    <x v="22"/>
    <s v="No"/>
    <n v="0"/>
  </r>
  <r>
    <x v="39"/>
    <x v="0"/>
    <x v="4"/>
    <x v="23"/>
    <s v="No"/>
    <n v="0"/>
  </r>
  <r>
    <x v="39"/>
    <x v="0"/>
    <x v="4"/>
    <x v="24"/>
    <s v="No"/>
    <n v="0"/>
  </r>
  <r>
    <x v="39"/>
    <x v="0"/>
    <x v="5"/>
    <x v="25"/>
    <s v="Yes"/>
    <n v="1"/>
  </r>
  <r>
    <x v="39"/>
    <x v="0"/>
    <x v="5"/>
    <x v="26"/>
    <s v="No"/>
    <n v="0"/>
  </r>
  <r>
    <x v="39"/>
    <x v="0"/>
    <x v="5"/>
    <x v="27"/>
    <s v="No"/>
    <n v="0"/>
  </r>
  <r>
    <x v="39"/>
    <x v="0"/>
    <x v="6"/>
    <x v="28"/>
    <s v="Yes"/>
    <n v="1"/>
  </r>
  <r>
    <x v="39"/>
    <x v="0"/>
    <x v="6"/>
    <x v="29"/>
    <s v="No"/>
    <n v="0"/>
  </r>
  <r>
    <x v="39"/>
    <x v="0"/>
    <x v="7"/>
    <x v="30"/>
    <s v="Yes"/>
    <n v="1"/>
  </r>
  <r>
    <x v="39"/>
    <x v="0"/>
    <x v="7"/>
    <x v="31"/>
    <s v="No"/>
    <n v="0"/>
  </r>
  <r>
    <x v="40"/>
    <x v="2"/>
    <x v="0"/>
    <x v="0"/>
    <s v="No"/>
    <n v="0"/>
  </r>
  <r>
    <x v="40"/>
    <x v="2"/>
    <x v="0"/>
    <x v="1"/>
    <s v="Yes"/>
    <n v="1"/>
  </r>
  <r>
    <x v="40"/>
    <x v="2"/>
    <x v="0"/>
    <x v="2"/>
    <s v="No"/>
    <n v="0"/>
  </r>
  <r>
    <x v="40"/>
    <x v="2"/>
    <x v="0"/>
    <x v="3"/>
    <s v="No"/>
    <n v="0"/>
  </r>
  <r>
    <x v="40"/>
    <x v="2"/>
    <x v="0"/>
    <x v="4"/>
    <s v="No"/>
    <n v="0"/>
  </r>
  <r>
    <x v="40"/>
    <x v="2"/>
    <x v="1"/>
    <x v="5"/>
    <s v="No"/>
    <n v="0"/>
  </r>
  <r>
    <x v="40"/>
    <x v="2"/>
    <x v="1"/>
    <x v="6"/>
    <s v="Yes"/>
    <n v="1"/>
  </r>
  <r>
    <x v="40"/>
    <x v="2"/>
    <x v="1"/>
    <x v="7"/>
    <s v="No"/>
    <n v="0"/>
  </r>
  <r>
    <x v="40"/>
    <x v="2"/>
    <x v="1"/>
    <x v="8"/>
    <s v="No"/>
    <n v="0"/>
  </r>
  <r>
    <x v="40"/>
    <x v="2"/>
    <x v="1"/>
    <x v="9"/>
    <s v="No"/>
    <n v="0"/>
  </r>
  <r>
    <x v="40"/>
    <x v="2"/>
    <x v="2"/>
    <x v="10"/>
    <s v="Yes"/>
    <n v="1"/>
  </r>
  <r>
    <x v="40"/>
    <x v="2"/>
    <x v="2"/>
    <x v="11"/>
    <s v="No"/>
    <n v="0"/>
  </r>
  <r>
    <x v="40"/>
    <x v="2"/>
    <x v="2"/>
    <x v="12"/>
    <s v="No"/>
    <n v="0"/>
  </r>
  <r>
    <x v="40"/>
    <x v="2"/>
    <x v="2"/>
    <x v="13"/>
    <s v="No"/>
    <n v="0"/>
  </r>
  <r>
    <x v="40"/>
    <x v="2"/>
    <x v="2"/>
    <x v="14"/>
    <s v="No"/>
    <n v="0"/>
  </r>
  <r>
    <x v="40"/>
    <x v="2"/>
    <x v="3"/>
    <x v="15"/>
    <s v="No"/>
    <n v="0"/>
  </r>
  <r>
    <x v="40"/>
    <x v="2"/>
    <x v="3"/>
    <x v="16"/>
    <s v="Yes"/>
    <n v="1"/>
  </r>
  <r>
    <x v="40"/>
    <x v="2"/>
    <x v="3"/>
    <x v="17"/>
    <s v="No"/>
    <n v="0"/>
  </r>
  <r>
    <x v="40"/>
    <x v="2"/>
    <x v="3"/>
    <x v="18"/>
    <s v="No"/>
    <n v="0"/>
  </r>
  <r>
    <x v="40"/>
    <x v="2"/>
    <x v="3"/>
    <x v="19"/>
    <s v="No"/>
    <n v="0"/>
  </r>
  <r>
    <x v="40"/>
    <x v="2"/>
    <x v="4"/>
    <x v="20"/>
    <s v="Yes"/>
    <n v="1"/>
  </r>
  <r>
    <x v="40"/>
    <x v="2"/>
    <x v="4"/>
    <x v="21"/>
    <s v="No"/>
    <n v="0"/>
  </r>
  <r>
    <x v="40"/>
    <x v="2"/>
    <x v="4"/>
    <x v="22"/>
    <s v="No"/>
    <n v="0"/>
  </r>
  <r>
    <x v="40"/>
    <x v="2"/>
    <x v="4"/>
    <x v="23"/>
    <s v="No"/>
    <n v="0"/>
  </r>
  <r>
    <x v="40"/>
    <x v="2"/>
    <x v="4"/>
    <x v="24"/>
    <s v="No"/>
    <n v="0"/>
  </r>
  <r>
    <x v="40"/>
    <x v="2"/>
    <x v="5"/>
    <x v="25"/>
    <s v="No"/>
    <n v="0"/>
  </r>
  <r>
    <x v="40"/>
    <x v="2"/>
    <x v="5"/>
    <x v="26"/>
    <s v="Yes"/>
    <n v="1"/>
  </r>
  <r>
    <x v="40"/>
    <x v="2"/>
    <x v="5"/>
    <x v="27"/>
    <s v="No"/>
    <n v="0"/>
  </r>
  <r>
    <x v="40"/>
    <x v="2"/>
    <x v="6"/>
    <x v="28"/>
    <s v="No"/>
    <n v="0"/>
  </r>
  <r>
    <x v="40"/>
    <x v="2"/>
    <x v="6"/>
    <x v="29"/>
    <s v="Yes"/>
    <n v="1"/>
  </r>
  <r>
    <x v="40"/>
    <x v="2"/>
    <x v="7"/>
    <x v="30"/>
    <s v="No"/>
    <n v="0"/>
  </r>
  <r>
    <x v="40"/>
    <x v="2"/>
    <x v="7"/>
    <x v="31"/>
    <s v="Yes"/>
    <n v="1"/>
  </r>
  <r>
    <x v="41"/>
    <x v="4"/>
    <x v="0"/>
    <x v="0"/>
    <s v="Yes"/>
    <n v="1"/>
  </r>
  <r>
    <x v="41"/>
    <x v="4"/>
    <x v="0"/>
    <x v="1"/>
    <s v="No"/>
    <n v="0"/>
  </r>
  <r>
    <x v="41"/>
    <x v="4"/>
    <x v="0"/>
    <x v="2"/>
    <s v="No"/>
    <n v="0"/>
  </r>
  <r>
    <x v="41"/>
    <x v="4"/>
    <x v="0"/>
    <x v="3"/>
    <s v="No"/>
    <n v="0"/>
  </r>
  <r>
    <x v="41"/>
    <x v="4"/>
    <x v="0"/>
    <x v="4"/>
    <s v="No"/>
    <n v="0"/>
  </r>
  <r>
    <x v="41"/>
    <x v="4"/>
    <x v="1"/>
    <x v="5"/>
    <s v="Yes"/>
    <n v="1"/>
  </r>
  <r>
    <x v="41"/>
    <x v="4"/>
    <x v="1"/>
    <x v="6"/>
    <s v="No"/>
    <n v="0"/>
  </r>
  <r>
    <x v="41"/>
    <x v="4"/>
    <x v="1"/>
    <x v="7"/>
    <s v="No"/>
    <n v="0"/>
  </r>
  <r>
    <x v="41"/>
    <x v="4"/>
    <x v="1"/>
    <x v="8"/>
    <s v="No"/>
    <n v="0"/>
  </r>
  <r>
    <x v="41"/>
    <x v="4"/>
    <x v="1"/>
    <x v="9"/>
    <s v="No"/>
    <n v="0"/>
  </r>
  <r>
    <x v="41"/>
    <x v="4"/>
    <x v="2"/>
    <x v="10"/>
    <s v="No"/>
    <n v="0"/>
  </r>
  <r>
    <x v="41"/>
    <x v="4"/>
    <x v="2"/>
    <x v="11"/>
    <s v="No"/>
    <n v="0"/>
  </r>
  <r>
    <x v="41"/>
    <x v="4"/>
    <x v="2"/>
    <x v="12"/>
    <s v="No"/>
    <n v="0"/>
  </r>
  <r>
    <x v="41"/>
    <x v="4"/>
    <x v="2"/>
    <x v="13"/>
    <s v="No"/>
    <n v="0"/>
  </r>
  <r>
    <x v="41"/>
    <x v="4"/>
    <x v="2"/>
    <x v="14"/>
    <s v="Yes"/>
    <n v="1"/>
  </r>
  <r>
    <x v="41"/>
    <x v="4"/>
    <x v="3"/>
    <x v="15"/>
    <s v="No"/>
    <n v="0"/>
  </r>
  <r>
    <x v="41"/>
    <x v="4"/>
    <x v="3"/>
    <x v="16"/>
    <s v="No"/>
    <n v="0"/>
  </r>
  <r>
    <x v="41"/>
    <x v="4"/>
    <x v="3"/>
    <x v="17"/>
    <s v="No"/>
    <n v="0"/>
  </r>
  <r>
    <x v="41"/>
    <x v="4"/>
    <x v="3"/>
    <x v="18"/>
    <s v="No"/>
    <n v="0"/>
  </r>
  <r>
    <x v="41"/>
    <x v="4"/>
    <x v="3"/>
    <x v="19"/>
    <s v="Yes"/>
    <n v="1"/>
  </r>
  <r>
    <x v="41"/>
    <x v="4"/>
    <x v="4"/>
    <x v="20"/>
    <s v="Yes"/>
    <n v="1"/>
  </r>
  <r>
    <x v="41"/>
    <x v="4"/>
    <x v="4"/>
    <x v="21"/>
    <s v="No"/>
    <n v="0"/>
  </r>
  <r>
    <x v="41"/>
    <x v="4"/>
    <x v="4"/>
    <x v="22"/>
    <s v="No"/>
    <n v="0"/>
  </r>
  <r>
    <x v="41"/>
    <x v="4"/>
    <x v="4"/>
    <x v="23"/>
    <s v="No"/>
    <n v="0"/>
  </r>
  <r>
    <x v="41"/>
    <x v="4"/>
    <x v="4"/>
    <x v="24"/>
    <s v="No"/>
    <n v="0"/>
  </r>
  <r>
    <x v="41"/>
    <x v="4"/>
    <x v="5"/>
    <x v="25"/>
    <s v="No"/>
    <n v="0"/>
  </r>
  <r>
    <x v="41"/>
    <x v="4"/>
    <x v="5"/>
    <x v="26"/>
    <s v="Yes"/>
    <n v="1"/>
  </r>
  <r>
    <x v="41"/>
    <x v="4"/>
    <x v="5"/>
    <x v="27"/>
    <s v="No"/>
    <n v="0"/>
  </r>
  <r>
    <x v="41"/>
    <x v="4"/>
    <x v="6"/>
    <x v="28"/>
    <s v="No"/>
    <n v="0"/>
  </r>
  <r>
    <x v="41"/>
    <x v="4"/>
    <x v="6"/>
    <x v="29"/>
    <s v="Yes"/>
    <n v="1"/>
  </r>
  <r>
    <x v="41"/>
    <x v="4"/>
    <x v="7"/>
    <x v="30"/>
    <s v="Yes"/>
    <n v="1"/>
  </r>
  <r>
    <x v="41"/>
    <x v="4"/>
    <x v="7"/>
    <x v="31"/>
    <s v="No"/>
    <n v="0"/>
  </r>
  <r>
    <x v="42"/>
    <x v="1"/>
    <x v="0"/>
    <x v="0"/>
    <s v="No"/>
    <n v="0"/>
  </r>
  <r>
    <x v="42"/>
    <x v="1"/>
    <x v="0"/>
    <x v="1"/>
    <s v="Yes"/>
    <n v="1"/>
  </r>
  <r>
    <x v="42"/>
    <x v="1"/>
    <x v="0"/>
    <x v="2"/>
    <s v="No"/>
    <n v="0"/>
  </r>
  <r>
    <x v="42"/>
    <x v="1"/>
    <x v="0"/>
    <x v="3"/>
    <s v="No"/>
    <n v="0"/>
  </r>
  <r>
    <x v="42"/>
    <x v="1"/>
    <x v="0"/>
    <x v="4"/>
    <s v="No"/>
    <n v="0"/>
  </r>
  <r>
    <x v="42"/>
    <x v="1"/>
    <x v="1"/>
    <x v="5"/>
    <s v="No"/>
    <n v="0"/>
  </r>
  <r>
    <x v="42"/>
    <x v="1"/>
    <x v="1"/>
    <x v="6"/>
    <s v="Yes"/>
    <n v="1"/>
  </r>
  <r>
    <x v="42"/>
    <x v="1"/>
    <x v="1"/>
    <x v="7"/>
    <s v="No"/>
    <n v="0"/>
  </r>
  <r>
    <x v="42"/>
    <x v="1"/>
    <x v="1"/>
    <x v="8"/>
    <s v="No"/>
    <n v="0"/>
  </r>
  <r>
    <x v="42"/>
    <x v="1"/>
    <x v="1"/>
    <x v="9"/>
    <s v="No"/>
    <n v="0"/>
  </r>
  <r>
    <x v="42"/>
    <x v="1"/>
    <x v="2"/>
    <x v="10"/>
    <s v="No"/>
    <n v="0"/>
  </r>
  <r>
    <x v="42"/>
    <x v="1"/>
    <x v="2"/>
    <x v="11"/>
    <s v="Yes"/>
    <n v="1"/>
  </r>
  <r>
    <x v="42"/>
    <x v="1"/>
    <x v="2"/>
    <x v="12"/>
    <s v="No"/>
    <n v="0"/>
  </r>
  <r>
    <x v="42"/>
    <x v="1"/>
    <x v="2"/>
    <x v="13"/>
    <s v="No"/>
    <n v="0"/>
  </r>
  <r>
    <x v="42"/>
    <x v="1"/>
    <x v="2"/>
    <x v="14"/>
    <s v="No"/>
    <n v="0"/>
  </r>
  <r>
    <x v="42"/>
    <x v="1"/>
    <x v="3"/>
    <x v="15"/>
    <s v="No"/>
    <n v="0"/>
  </r>
  <r>
    <x v="42"/>
    <x v="1"/>
    <x v="3"/>
    <x v="16"/>
    <s v="Yes"/>
    <n v="1"/>
  </r>
  <r>
    <x v="42"/>
    <x v="1"/>
    <x v="3"/>
    <x v="17"/>
    <s v="No"/>
    <n v="0"/>
  </r>
  <r>
    <x v="42"/>
    <x v="1"/>
    <x v="3"/>
    <x v="18"/>
    <s v="No"/>
    <n v="0"/>
  </r>
  <r>
    <x v="42"/>
    <x v="1"/>
    <x v="3"/>
    <x v="19"/>
    <s v="No"/>
    <n v="0"/>
  </r>
  <r>
    <x v="42"/>
    <x v="1"/>
    <x v="4"/>
    <x v="20"/>
    <s v="No"/>
    <n v="0"/>
  </r>
  <r>
    <x v="42"/>
    <x v="1"/>
    <x v="4"/>
    <x v="21"/>
    <s v="Yes"/>
    <n v="1"/>
  </r>
  <r>
    <x v="42"/>
    <x v="1"/>
    <x v="4"/>
    <x v="22"/>
    <s v="No"/>
    <n v="0"/>
  </r>
  <r>
    <x v="42"/>
    <x v="1"/>
    <x v="4"/>
    <x v="23"/>
    <s v="No"/>
    <n v="0"/>
  </r>
  <r>
    <x v="42"/>
    <x v="1"/>
    <x v="4"/>
    <x v="24"/>
    <s v="No"/>
    <n v="0"/>
  </r>
  <r>
    <x v="42"/>
    <x v="1"/>
    <x v="5"/>
    <x v="25"/>
    <s v="No"/>
    <n v="0"/>
  </r>
  <r>
    <x v="42"/>
    <x v="1"/>
    <x v="5"/>
    <x v="26"/>
    <s v="Yes"/>
    <n v="1"/>
  </r>
  <r>
    <x v="42"/>
    <x v="1"/>
    <x v="5"/>
    <x v="27"/>
    <s v="No"/>
    <n v="0"/>
  </r>
  <r>
    <x v="42"/>
    <x v="1"/>
    <x v="6"/>
    <x v="28"/>
    <s v="No"/>
    <n v="0"/>
  </r>
  <r>
    <x v="42"/>
    <x v="1"/>
    <x v="6"/>
    <x v="29"/>
    <s v="Yes"/>
    <n v="1"/>
  </r>
  <r>
    <x v="42"/>
    <x v="1"/>
    <x v="7"/>
    <x v="30"/>
    <s v="No"/>
    <n v="0"/>
  </r>
  <r>
    <x v="42"/>
    <x v="1"/>
    <x v="7"/>
    <x v="31"/>
    <s v="Yes"/>
    <n v="1"/>
  </r>
  <r>
    <x v="43"/>
    <x v="1"/>
    <x v="0"/>
    <x v="0"/>
    <s v="No"/>
    <n v="0"/>
  </r>
  <r>
    <x v="43"/>
    <x v="1"/>
    <x v="0"/>
    <x v="1"/>
    <s v="No"/>
    <n v="0"/>
  </r>
  <r>
    <x v="43"/>
    <x v="1"/>
    <x v="0"/>
    <x v="2"/>
    <s v="No"/>
    <n v="0"/>
  </r>
  <r>
    <x v="43"/>
    <x v="1"/>
    <x v="0"/>
    <x v="3"/>
    <s v="Yes"/>
    <n v="1"/>
  </r>
  <r>
    <x v="43"/>
    <x v="1"/>
    <x v="0"/>
    <x v="4"/>
    <s v="No"/>
    <n v="0"/>
  </r>
  <r>
    <x v="43"/>
    <x v="1"/>
    <x v="1"/>
    <x v="5"/>
    <s v="Yes"/>
    <n v="1"/>
  </r>
  <r>
    <x v="43"/>
    <x v="1"/>
    <x v="1"/>
    <x v="6"/>
    <s v="No"/>
    <n v="0"/>
  </r>
  <r>
    <x v="43"/>
    <x v="1"/>
    <x v="1"/>
    <x v="7"/>
    <s v="No"/>
    <n v="0"/>
  </r>
  <r>
    <x v="43"/>
    <x v="1"/>
    <x v="1"/>
    <x v="8"/>
    <s v="No"/>
    <n v="0"/>
  </r>
  <r>
    <x v="43"/>
    <x v="1"/>
    <x v="1"/>
    <x v="9"/>
    <s v="No"/>
    <n v="0"/>
  </r>
  <r>
    <x v="43"/>
    <x v="1"/>
    <x v="2"/>
    <x v="10"/>
    <s v="Yes"/>
    <n v="1"/>
  </r>
  <r>
    <x v="43"/>
    <x v="1"/>
    <x v="2"/>
    <x v="11"/>
    <s v="No"/>
    <n v="0"/>
  </r>
  <r>
    <x v="43"/>
    <x v="1"/>
    <x v="2"/>
    <x v="12"/>
    <s v="No"/>
    <n v="0"/>
  </r>
  <r>
    <x v="43"/>
    <x v="1"/>
    <x v="2"/>
    <x v="13"/>
    <s v="No"/>
    <n v="0"/>
  </r>
  <r>
    <x v="43"/>
    <x v="1"/>
    <x v="2"/>
    <x v="14"/>
    <s v="No"/>
    <n v="0"/>
  </r>
  <r>
    <x v="43"/>
    <x v="1"/>
    <x v="3"/>
    <x v="15"/>
    <s v="Yes"/>
    <n v="1"/>
  </r>
  <r>
    <x v="43"/>
    <x v="1"/>
    <x v="3"/>
    <x v="16"/>
    <s v="No"/>
    <n v="0"/>
  </r>
  <r>
    <x v="43"/>
    <x v="1"/>
    <x v="3"/>
    <x v="17"/>
    <s v="No"/>
    <n v="0"/>
  </r>
  <r>
    <x v="43"/>
    <x v="1"/>
    <x v="3"/>
    <x v="18"/>
    <s v="No"/>
    <n v="0"/>
  </r>
  <r>
    <x v="43"/>
    <x v="1"/>
    <x v="3"/>
    <x v="19"/>
    <s v="No"/>
    <n v="0"/>
  </r>
  <r>
    <x v="43"/>
    <x v="1"/>
    <x v="4"/>
    <x v="20"/>
    <s v="Yes"/>
    <n v="1"/>
  </r>
  <r>
    <x v="43"/>
    <x v="1"/>
    <x v="4"/>
    <x v="21"/>
    <s v="No"/>
    <n v="0"/>
  </r>
  <r>
    <x v="43"/>
    <x v="1"/>
    <x v="4"/>
    <x v="22"/>
    <s v="No"/>
    <n v="0"/>
  </r>
  <r>
    <x v="43"/>
    <x v="1"/>
    <x v="4"/>
    <x v="23"/>
    <s v="No"/>
    <n v="0"/>
  </r>
  <r>
    <x v="43"/>
    <x v="1"/>
    <x v="4"/>
    <x v="24"/>
    <s v="No"/>
    <n v="0"/>
  </r>
  <r>
    <x v="43"/>
    <x v="1"/>
    <x v="5"/>
    <x v="25"/>
    <s v="Yes"/>
    <n v="1"/>
  </r>
  <r>
    <x v="43"/>
    <x v="1"/>
    <x v="5"/>
    <x v="26"/>
    <s v="No"/>
    <n v="0"/>
  </r>
  <r>
    <x v="43"/>
    <x v="1"/>
    <x v="5"/>
    <x v="27"/>
    <s v="No"/>
    <n v="0"/>
  </r>
  <r>
    <x v="43"/>
    <x v="1"/>
    <x v="6"/>
    <x v="28"/>
    <s v="No"/>
    <n v="0"/>
  </r>
  <r>
    <x v="43"/>
    <x v="1"/>
    <x v="6"/>
    <x v="29"/>
    <s v="Yes"/>
    <n v="1"/>
  </r>
  <r>
    <x v="43"/>
    <x v="1"/>
    <x v="7"/>
    <x v="30"/>
    <s v="Yes"/>
    <n v="1"/>
  </r>
  <r>
    <x v="43"/>
    <x v="1"/>
    <x v="7"/>
    <x v="31"/>
    <s v="No"/>
    <n v="0"/>
  </r>
  <r>
    <x v="44"/>
    <x v="2"/>
    <x v="0"/>
    <x v="0"/>
    <s v="Yes"/>
    <n v="1"/>
  </r>
  <r>
    <x v="44"/>
    <x v="2"/>
    <x v="0"/>
    <x v="1"/>
    <s v="No"/>
    <n v="0"/>
  </r>
  <r>
    <x v="44"/>
    <x v="2"/>
    <x v="0"/>
    <x v="2"/>
    <s v="No"/>
    <n v="0"/>
  </r>
  <r>
    <x v="44"/>
    <x v="2"/>
    <x v="0"/>
    <x v="3"/>
    <s v="No"/>
    <n v="0"/>
  </r>
  <r>
    <x v="44"/>
    <x v="2"/>
    <x v="0"/>
    <x v="4"/>
    <s v="No"/>
    <n v="0"/>
  </r>
  <r>
    <x v="44"/>
    <x v="2"/>
    <x v="1"/>
    <x v="5"/>
    <s v="No"/>
    <n v="0"/>
  </r>
  <r>
    <x v="44"/>
    <x v="2"/>
    <x v="1"/>
    <x v="6"/>
    <s v="Yes"/>
    <n v="1"/>
  </r>
  <r>
    <x v="44"/>
    <x v="2"/>
    <x v="1"/>
    <x v="7"/>
    <s v="No"/>
    <n v="0"/>
  </r>
  <r>
    <x v="44"/>
    <x v="2"/>
    <x v="1"/>
    <x v="8"/>
    <s v="No"/>
    <n v="0"/>
  </r>
  <r>
    <x v="44"/>
    <x v="2"/>
    <x v="1"/>
    <x v="9"/>
    <s v="No"/>
    <n v="0"/>
  </r>
  <r>
    <x v="44"/>
    <x v="2"/>
    <x v="2"/>
    <x v="10"/>
    <s v="No"/>
    <n v="0"/>
  </r>
  <r>
    <x v="44"/>
    <x v="2"/>
    <x v="2"/>
    <x v="11"/>
    <s v="No"/>
    <n v="0"/>
  </r>
  <r>
    <x v="44"/>
    <x v="2"/>
    <x v="2"/>
    <x v="12"/>
    <s v="Yes"/>
    <n v="1"/>
  </r>
  <r>
    <x v="44"/>
    <x v="2"/>
    <x v="2"/>
    <x v="13"/>
    <s v="No"/>
    <n v="0"/>
  </r>
  <r>
    <x v="44"/>
    <x v="2"/>
    <x v="2"/>
    <x v="14"/>
    <s v="No"/>
    <n v="0"/>
  </r>
  <r>
    <x v="44"/>
    <x v="2"/>
    <x v="3"/>
    <x v="15"/>
    <s v="No"/>
    <n v="0"/>
  </r>
  <r>
    <x v="44"/>
    <x v="2"/>
    <x v="3"/>
    <x v="16"/>
    <s v="Yes"/>
    <n v="1"/>
  </r>
  <r>
    <x v="44"/>
    <x v="2"/>
    <x v="3"/>
    <x v="17"/>
    <s v="No"/>
    <n v="0"/>
  </r>
  <r>
    <x v="44"/>
    <x v="2"/>
    <x v="3"/>
    <x v="18"/>
    <s v="No"/>
    <n v="0"/>
  </r>
  <r>
    <x v="44"/>
    <x v="2"/>
    <x v="3"/>
    <x v="19"/>
    <s v="No"/>
    <n v="0"/>
  </r>
  <r>
    <x v="44"/>
    <x v="2"/>
    <x v="4"/>
    <x v="20"/>
    <s v="No"/>
    <n v="0"/>
  </r>
  <r>
    <x v="44"/>
    <x v="2"/>
    <x v="4"/>
    <x v="21"/>
    <s v="No"/>
    <n v="0"/>
  </r>
  <r>
    <x v="44"/>
    <x v="2"/>
    <x v="4"/>
    <x v="22"/>
    <s v="Yes"/>
    <n v="1"/>
  </r>
  <r>
    <x v="44"/>
    <x v="2"/>
    <x v="4"/>
    <x v="23"/>
    <s v="No"/>
    <n v="0"/>
  </r>
  <r>
    <x v="44"/>
    <x v="2"/>
    <x v="4"/>
    <x v="24"/>
    <s v="No"/>
    <n v="0"/>
  </r>
  <r>
    <x v="44"/>
    <x v="2"/>
    <x v="5"/>
    <x v="25"/>
    <s v="No"/>
    <n v="0"/>
  </r>
  <r>
    <x v="44"/>
    <x v="2"/>
    <x v="5"/>
    <x v="26"/>
    <s v="Yes"/>
    <n v="1"/>
  </r>
  <r>
    <x v="44"/>
    <x v="2"/>
    <x v="5"/>
    <x v="27"/>
    <s v="No"/>
    <n v="0"/>
  </r>
  <r>
    <x v="44"/>
    <x v="2"/>
    <x v="6"/>
    <x v="28"/>
    <s v="Yes"/>
    <n v="1"/>
  </r>
  <r>
    <x v="44"/>
    <x v="2"/>
    <x v="6"/>
    <x v="29"/>
    <s v="No"/>
    <n v="0"/>
  </r>
  <r>
    <x v="44"/>
    <x v="2"/>
    <x v="7"/>
    <x v="30"/>
    <s v="Yes"/>
    <n v="1"/>
  </r>
  <r>
    <x v="44"/>
    <x v="2"/>
    <x v="7"/>
    <x v="31"/>
    <s v="No"/>
    <n v="0"/>
  </r>
  <r>
    <x v="45"/>
    <x v="1"/>
    <x v="0"/>
    <x v="0"/>
    <s v="No"/>
    <n v="0"/>
  </r>
  <r>
    <x v="45"/>
    <x v="1"/>
    <x v="0"/>
    <x v="1"/>
    <s v="Yes"/>
    <n v="1"/>
  </r>
  <r>
    <x v="45"/>
    <x v="1"/>
    <x v="0"/>
    <x v="2"/>
    <s v="No"/>
    <n v="0"/>
  </r>
  <r>
    <x v="45"/>
    <x v="1"/>
    <x v="0"/>
    <x v="3"/>
    <s v="No"/>
    <n v="0"/>
  </r>
  <r>
    <x v="45"/>
    <x v="1"/>
    <x v="0"/>
    <x v="4"/>
    <s v="No"/>
    <n v="0"/>
  </r>
  <r>
    <x v="45"/>
    <x v="1"/>
    <x v="1"/>
    <x v="5"/>
    <s v="No"/>
    <n v="0"/>
  </r>
  <r>
    <x v="45"/>
    <x v="1"/>
    <x v="1"/>
    <x v="6"/>
    <s v="Yes"/>
    <n v="1"/>
  </r>
  <r>
    <x v="45"/>
    <x v="1"/>
    <x v="1"/>
    <x v="7"/>
    <s v="No"/>
    <n v="0"/>
  </r>
  <r>
    <x v="45"/>
    <x v="1"/>
    <x v="1"/>
    <x v="8"/>
    <s v="No"/>
    <n v="0"/>
  </r>
  <r>
    <x v="45"/>
    <x v="1"/>
    <x v="1"/>
    <x v="9"/>
    <s v="No"/>
    <n v="0"/>
  </r>
  <r>
    <x v="45"/>
    <x v="1"/>
    <x v="2"/>
    <x v="10"/>
    <s v="No"/>
    <n v="0"/>
  </r>
  <r>
    <x v="45"/>
    <x v="1"/>
    <x v="2"/>
    <x v="11"/>
    <s v="Yes"/>
    <n v="1"/>
  </r>
  <r>
    <x v="45"/>
    <x v="1"/>
    <x v="2"/>
    <x v="12"/>
    <s v="No"/>
    <n v="0"/>
  </r>
  <r>
    <x v="45"/>
    <x v="1"/>
    <x v="2"/>
    <x v="13"/>
    <s v="No"/>
    <n v="0"/>
  </r>
  <r>
    <x v="45"/>
    <x v="1"/>
    <x v="2"/>
    <x v="14"/>
    <s v="No"/>
    <n v="0"/>
  </r>
  <r>
    <x v="45"/>
    <x v="1"/>
    <x v="3"/>
    <x v="15"/>
    <s v="No"/>
    <n v="0"/>
  </r>
  <r>
    <x v="45"/>
    <x v="1"/>
    <x v="3"/>
    <x v="16"/>
    <s v="Yes"/>
    <n v="1"/>
  </r>
  <r>
    <x v="45"/>
    <x v="1"/>
    <x v="3"/>
    <x v="17"/>
    <s v="No"/>
    <n v="0"/>
  </r>
  <r>
    <x v="45"/>
    <x v="1"/>
    <x v="3"/>
    <x v="18"/>
    <s v="No"/>
    <n v="0"/>
  </r>
  <r>
    <x v="45"/>
    <x v="1"/>
    <x v="3"/>
    <x v="19"/>
    <s v="No"/>
    <n v="0"/>
  </r>
  <r>
    <x v="45"/>
    <x v="1"/>
    <x v="4"/>
    <x v="20"/>
    <s v="No"/>
    <n v="0"/>
  </r>
  <r>
    <x v="45"/>
    <x v="1"/>
    <x v="4"/>
    <x v="21"/>
    <s v="Yes"/>
    <n v="1"/>
  </r>
  <r>
    <x v="45"/>
    <x v="1"/>
    <x v="4"/>
    <x v="22"/>
    <s v="No"/>
    <n v="0"/>
  </r>
  <r>
    <x v="45"/>
    <x v="1"/>
    <x v="4"/>
    <x v="23"/>
    <s v="No"/>
    <n v="0"/>
  </r>
  <r>
    <x v="45"/>
    <x v="1"/>
    <x v="4"/>
    <x v="24"/>
    <s v="No"/>
    <n v="0"/>
  </r>
  <r>
    <x v="45"/>
    <x v="1"/>
    <x v="5"/>
    <x v="25"/>
    <s v="Yes"/>
    <n v="1"/>
  </r>
  <r>
    <x v="45"/>
    <x v="1"/>
    <x v="5"/>
    <x v="26"/>
    <s v="No"/>
    <n v="0"/>
  </r>
  <r>
    <x v="45"/>
    <x v="1"/>
    <x v="5"/>
    <x v="27"/>
    <s v="No"/>
    <n v="0"/>
  </r>
  <r>
    <x v="45"/>
    <x v="1"/>
    <x v="6"/>
    <x v="28"/>
    <s v="No"/>
    <n v="0"/>
  </r>
  <r>
    <x v="45"/>
    <x v="1"/>
    <x v="6"/>
    <x v="29"/>
    <s v="Yes"/>
    <n v="1"/>
  </r>
  <r>
    <x v="45"/>
    <x v="1"/>
    <x v="7"/>
    <x v="30"/>
    <s v="Yes"/>
    <n v="1"/>
  </r>
  <r>
    <x v="45"/>
    <x v="1"/>
    <x v="7"/>
    <x v="31"/>
    <s v="No"/>
    <n v="0"/>
  </r>
  <r>
    <x v="46"/>
    <x v="0"/>
    <x v="0"/>
    <x v="0"/>
    <s v="No"/>
    <n v="0"/>
  </r>
  <r>
    <x v="46"/>
    <x v="0"/>
    <x v="0"/>
    <x v="1"/>
    <s v="Yes"/>
    <n v="1"/>
  </r>
  <r>
    <x v="46"/>
    <x v="0"/>
    <x v="0"/>
    <x v="2"/>
    <s v="No"/>
    <n v="0"/>
  </r>
  <r>
    <x v="46"/>
    <x v="0"/>
    <x v="0"/>
    <x v="3"/>
    <s v="No"/>
    <n v="0"/>
  </r>
  <r>
    <x v="46"/>
    <x v="0"/>
    <x v="0"/>
    <x v="4"/>
    <s v="No"/>
    <n v="0"/>
  </r>
  <r>
    <x v="46"/>
    <x v="0"/>
    <x v="1"/>
    <x v="5"/>
    <s v="No"/>
    <n v="0"/>
  </r>
  <r>
    <x v="46"/>
    <x v="0"/>
    <x v="1"/>
    <x v="6"/>
    <s v="Yes"/>
    <n v="1"/>
  </r>
  <r>
    <x v="46"/>
    <x v="0"/>
    <x v="1"/>
    <x v="7"/>
    <s v="No"/>
    <n v="0"/>
  </r>
  <r>
    <x v="46"/>
    <x v="0"/>
    <x v="1"/>
    <x v="8"/>
    <s v="No"/>
    <n v="0"/>
  </r>
  <r>
    <x v="46"/>
    <x v="0"/>
    <x v="1"/>
    <x v="9"/>
    <s v="No"/>
    <n v="0"/>
  </r>
  <r>
    <x v="46"/>
    <x v="0"/>
    <x v="2"/>
    <x v="10"/>
    <s v="No"/>
    <n v="0"/>
  </r>
  <r>
    <x v="46"/>
    <x v="0"/>
    <x v="2"/>
    <x v="11"/>
    <s v="Yes"/>
    <n v="1"/>
  </r>
  <r>
    <x v="46"/>
    <x v="0"/>
    <x v="2"/>
    <x v="12"/>
    <s v="No"/>
    <n v="0"/>
  </r>
  <r>
    <x v="46"/>
    <x v="0"/>
    <x v="2"/>
    <x v="13"/>
    <s v="No"/>
    <n v="0"/>
  </r>
  <r>
    <x v="46"/>
    <x v="0"/>
    <x v="2"/>
    <x v="14"/>
    <s v="No"/>
    <n v="0"/>
  </r>
  <r>
    <x v="46"/>
    <x v="0"/>
    <x v="3"/>
    <x v="15"/>
    <s v="No"/>
    <n v="0"/>
  </r>
  <r>
    <x v="46"/>
    <x v="0"/>
    <x v="3"/>
    <x v="16"/>
    <s v="Yes"/>
    <n v="1"/>
  </r>
  <r>
    <x v="46"/>
    <x v="0"/>
    <x v="3"/>
    <x v="17"/>
    <s v="No"/>
    <n v="0"/>
  </r>
  <r>
    <x v="46"/>
    <x v="0"/>
    <x v="3"/>
    <x v="18"/>
    <s v="No"/>
    <n v="0"/>
  </r>
  <r>
    <x v="46"/>
    <x v="0"/>
    <x v="3"/>
    <x v="19"/>
    <s v="No"/>
    <n v="0"/>
  </r>
  <r>
    <x v="46"/>
    <x v="0"/>
    <x v="4"/>
    <x v="20"/>
    <s v="No"/>
    <n v="0"/>
  </r>
  <r>
    <x v="46"/>
    <x v="0"/>
    <x v="4"/>
    <x v="21"/>
    <s v="Yes"/>
    <n v="1"/>
  </r>
  <r>
    <x v="46"/>
    <x v="0"/>
    <x v="4"/>
    <x v="22"/>
    <s v="No"/>
    <n v="0"/>
  </r>
  <r>
    <x v="46"/>
    <x v="0"/>
    <x v="4"/>
    <x v="23"/>
    <s v="No"/>
    <n v="0"/>
  </r>
  <r>
    <x v="46"/>
    <x v="0"/>
    <x v="4"/>
    <x v="24"/>
    <s v="No"/>
    <n v="0"/>
  </r>
  <r>
    <x v="46"/>
    <x v="0"/>
    <x v="5"/>
    <x v="25"/>
    <s v="No"/>
    <n v="0"/>
  </r>
  <r>
    <x v="46"/>
    <x v="0"/>
    <x v="5"/>
    <x v="26"/>
    <s v="Yes"/>
    <n v="1"/>
  </r>
  <r>
    <x v="46"/>
    <x v="0"/>
    <x v="5"/>
    <x v="27"/>
    <s v="No"/>
    <n v="0"/>
  </r>
  <r>
    <x v="46"/>
    <x v="0"/>
    <x v="6"/>
    <x v="28"/>
    <s v="No"/>
    <n v="0"/>
  </r>
  <r>
    <x v="46"/>
    <x v="0"/>
    <x v="6"/>
    <x v="29"/>
    <s v="Yes"/>
    <n v="1"/>
  </r>
  <r>
    <x v="46"/>
    <x v="0"/>
    <x v="7"/>
    <x v="30"/>
    <s v="Yes"/>
    <n v="1"/>
  </r>
  <r>
    <x v="46"/>
    <x v="0"/>
    <x v="7"/>
    <x v="31"/>
    <s v="No"/>
    <n v="0"/>
  </r>
  <r>
    <x v="47"/>
    <x v="1"/>
    <x v="0"/>
    <x v="0"/>
    <s v="No"/>
    <n v="0"/>
  </r>
  <r>
    <x v="47"/>
    <x v="1"/>
    <x v="0"/>
    <x v="1"/>
    <s v="No"/>
    <n v="0"/>
  </r>
  <r>
    <x v="47"/>
    <x v="1"/>
    <x v="0"/>
    <x v="2"/>
    <s v="Yes"/>
    <n v="1"/>
  </r>
  <r>
    <x v="47"/>
    <x v="1"/>
    <x v="0"/>
    <x v="3"/>
    <s v="No"/>
    <n v="0"/>
  </r>
  <r>
    <x v="47"/>
    <x v="1"/>
    <x v="0"/>
    <x v="4"/>
    <s v="No"/>
    <n v="0"/>
  </r>
  <r>
    <x v="47"/>
    <x v="1"/>
    <x v="1"/>
    <x v="5"/>
    <s v="No"/>
    <n v="0"/>
  </r>
  <r>
    <x v="47"/>
    <x v="1"/>
    <x v="1"/>
    <x v="6"/>
    <s v="No"/>
    <n v="0"/>
  </r>
  <r>
    <x v="47"/>
    <x v="1"/>
    <x v="1"/>
    <x v="7"/>
    <s v="Yes"/>
    <n v="1"/>
  </r>
  <r>
    <x v="47"/>
    <x v="1"/>
    <x v="1"/>
    <x v="8"/>
    <s v="No"/>
    <n v="0"/>
  </r>
  <r>
    <x v="47"/>
    <x v="1"/>
    <x v="1"/>
    <x v="9"/>
    <s v="No"/>
    <n v="0"/>
  </r>
  <r>
    <x v="47"/>
    <x v="1"/>
    <x v="2"/>
    <x v="10"/>
    <s v="Yes"/>
    <n v="1"/>
  </r>
  <r>
    <x v="47"/>
    <x v="1"/>
    <x v="2"/>
    <x v="11"/>
    <s v="No"/>
    <n v="0"/>
  </r>
  <r>
    <x v="47"/>
    <x v="1"/>
    <x v="2"/>
    <x v="12"/>
    <s v="No"/>
    <n v="0"/>
  </r>
  <r>
    <x v="47"/>
    <x v="1"/>
    <x v="2"/>
    <x v="13"/>
    <s v="No"/>
    <n v="0"/>
  </r>
  <r>
    <x v="47"/>
    <x v="1"/>
    <x v="2"/>
    <x v="14"/>
    <s v="No"/>
    <n v="0"/>
  </r>
  <r>
    <x v="47"/>
    <x v="1"/>
    <x v="3"/>
    <x v="15"/>
    <s v="Yes"/>
    <n v="1"/>
  </r>
  <r>
    <x v="47"/>
    <x v="1"/>
    <x v="3"/>
    <x v="16"/>
    <s v="No"/>
    <n v="0"/>
  </r>
  <r>
    <x v="47"/>
    <x v="1"/>
    <x v="3"/>
    <x v="17"/>
    <s v="No"/>
    <n v="0"/>
  </r>
  <r>
    <x v="47"/>
    <x v="1"/>
    <x v="3"/>
    <x v="18"/>
    <s v="No"/>
    <n v="0"/>
  </r>
  <r>
    <x v="47"/>
    <x v="1"/>
    <x v="3"/>
    <x v="19"/>
    <s v="No"/>
    <n v="0"/>
  </r>
  <r>
    <x v="47"/>
    <x v="1"/>
    <x v="4"/>
    <x v="20"/>
    <s v="Yes"/>
    <n v="1"/>
  </r>
  <r>
    <x v="47"/>
    <x v="1"/>
    <x v="4"/>
    <x v="21"/>
    <s v="No"/>
    <n v="0"/>
  </r>
  <r>
    <x v="47"/>
    <x v="1"/>
    <x v="4"/>
    <x v="22"/>
    <s v="No"/>
    <n v="0"/>
  </r>
  <r>
    <x v="47"/>
    <x v="1"/>
    <x v="4"/>
    <x v="23"/>
    <s v="No"/>
    <n v="0"/>
  </r>
  <r>
    <x v="47"/>
    <x v="1"/>
    <x v="4"/>
    <x v="24"/>
    <s v="No"/>
    <n v="0"/>
  </r>
  <r>
    <x v="47"/>
    <x v="1"/>
    <x v="5"/>
    <x v="25"/>
    <s v="No"/>
    <n v="0"/>
  </r>
  <r>
    <x v="47"/>
    <x v="1"/>
    <x v="5"/>
    <x v="26"/>
    <s v="Yes"/>
    <n v="1"/>
  </r>
  <r>
    <x v="47"/>
    <x v="1"/>
    <x v="5"/>
    <x v="27"/>
    <s v="No"/>
    <n v="0"/>
  </r>
  <r>
    <x v="47"/>
    <x v="1"/>
    <x v="6"/>
    <x v="28"/>
    <s v="No"/>
    <n v="0"/>
  </r>
  <r>
    <x v="47"/>
    <x v="1"/>
    <x v="6"/>
    <x v="29"/>
    <s v="Yes"/>
    <n v="1"/>
  </r>
  <r>
    <x v="47"/>
    <x v="1"/>
    <x v="7"/>
    <x v="30"/>
    <s v="No"/>
    <n v="0"/>
  </r>
  <r>
    <x v="47"/>
    <x v="1"/>
    <x v="7"/>
    <x v="31"/>
    <s v="Yes"/>
    <n v="1"/>
  </r>
  <r>
    <x v="48"/>
    <x v="6"/>
    <x v="8"/>
    <x v="32"/>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4503AC8-1A95-4540-9472-B0C4A65C8295}"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H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i>
    <i>
      <x v="1"/>
    </i>
    <i>
      <x v="2"/>
    </i>
    <i>
      <x v="3"/>
    </i>
    <i>
      <x v="4"/>
    </i>
    <i t="grand">
      <x/>
    </i>
  </colItems>
  <pageFields count="1">
    <pageField fld="2" item="0" hier="-1"/>
  </pageFields>
  <dataFields count="1">
    <dataField name="Sum of Response Value" fld="5" baseField="0" baseItem="0"/>
  </dataFields>
  <formats count="75">
    <format dxfId="1110">
      <pivotArea type="all" dataOnly="0" outline="0" fieldPosition="0"/>
    </format>
    <format dxfId="1109">
      <pivotArea outline="0" collapsedLevelsAreSubtotals="1" fieldPosition="0"/>
    </format>
    <format dxfId="1108">
      <pivotArea type="origin" dataOnly="0" labelOnly="1" outline="0" fieldPosition="0"/>
    </format>
    <format dxfId="1107">
      <pivotArea field="3" type="button" dataOnly="0" labelOnly="1" outline="0" axis="axisCol" fieldPosition="0"/>
    </format>
    <format dxfId="1106">
      <pivotArea type="topRight" dataOnly="0" labelOnly="1" outline="0" fieldPosition="0"/>
    </format>
    <format dxfId="1105">
      <pivotArea field="1" type="button" dataOnly="0" labelOnly="1" outline="0" axis="axisRow" fieldPosition="0"/>
    </format>
    <format dxfId="1104">
      <pivotArea dataOnly="0" labelOnly="1" fieldPosition="0">
        <references count="1">
          <reference field="1" count="6">
            <x v="0"/>
            <x v="1"/>
            <x v="2"/>
            <x v="3"/>
            <x v="4"/>
            <x v="5"/>
          </reference>
        </references>
      </pivotArea>
    </format>
    <format dxfId="1103">
      <pivotArea dataOnly="0" labelOnly="1" grandRow="1" outline="0" fieldPosition="0"/>
    </format>
    <format dxfId="1102">
      <pivotArea dataOnly="0" labelOnly="1" fieldPosition="0">
        <references count="1">
          <reference field="3" count="5">
            <x v="0"/>
            <x v="1"/>
            <x v="2"/>
            <x v="3"/>
            <x v="4"/>
          </reference>
        </references>
      </pivotArea>
    </format>
    <format dxfId="1101">
      <pivotArea dataOnly="0" labelOnly="1" grandCol="1" outline="0" fieldPosition="0"/>
    </format>
    <format dxfId="1100">
      <pivotArea type="all" dataOnly="0" outline="0" fieldPosition="0"/>
    </format>
    <format dxfId="1099">
      <pivotArea outline="0" collapsedLevelsAreSubtotals="1" fieldPosition="0"/>
    </format>
    <format dxfId="1098">
      <pivotArea field="1" type="button" dataOnly="0" labelOnly="1" outline="0" axis="axisRow" fieldPosition="0"/>
    </format>
    <format dxfId="1097">
      <pivotArea dataOnly="0" labelOnly="1" fieldPosition="0">
        <references count="1">
          <reference field="1" count="6">
            <x v="0"/>
            <x v="1"/>
            <x v="2"/>
            <x v="3"/>
            <x v="4"/>
            <x v="5"/>
          </reference>
        </references>
      </pivotArea>
    </format>
    <format dxfId="1096">
      <pivotArea dataOnly="0" labelOnly="1" grandRow="1" outline="0" fieldPosition="0"/>
    </format>
    <format dxfId="1095">
      <pivotArea dataOnly="0" labelOnly="1" fieldPosition="0">
        <references count="1">
          <reference field="3" count="5">
            <x v="0"/>
            <x v="1"/>
            <x v="2"/>
            <x v="3"/>
            <x v="4"/>
          </reference>
        </references>
      </pivotArea>
    </format>
    <format dxfId="1094">
      <pivotArea dataOnly="0" labelOnly="1" grandCol="1" outline="0" fieldPosition="0"/>
    </format>
    <format dxfId="1093">
      <pivotArea outline="0" collapsedLevelsAreSubtotals="1" fieldPosition="0"/>
    </format>
    <format dxfId="1092">
      <pivotArea field="1" type="button" dataOnly="0" labelOnly="1" outline="0" axis="axisRow" fieldPosition="0"/>
    </format>
    <format dxfId="1091">
      <pivotArea dataOnly="0" labelOnly="1" fieldPosition="0">
        <references count="1">
          <reference field="1" count="0"/>
        </references>
      </pivotArea>
    </format>
    <format dxfId="1090">
      <pivotArea dataOnly="0" labelOnly="1" grandRow="1" outline="0" fieldPosition="0"/>
    </format>
    <format dxfId="1089">
      <pivotArea dataOnly="0" labelOnly="1" fieldPosition="0">
        <references count="2">
          <reference field="0" count="1">
            <x v="30"/>
          </reference>
          <reference field="1" count="1" selected="0">
            <x v="0"/>
          </reference>
        </references>
      </pivotArea>
    </format>
    <format dxfId="1088">
      <pivotArea dataOnly="0" labelOnly="1" fieldPosition="0">
        <references count="2">
          <reference field="0" count="2">
            <x v="16"/>
            <x v="22"/>
          </reference>
          <reference field="1" count="1" selected="0">
            <x v="1"/>
          </reference>
        </references>
      </pivotArea>
    </format>
    <format dxfId="1087">
      <pivotArea dataOnly="0" labelOnly="1" fieldPosition="0">
        <references count="2">
          <reference field="0" count="14">
            <x v="2"/>
            <x v="5"/>
            <x v="6"/>
            <x v="14"/>
            <x v="21"/>
            <x v="23"/>
            <x v="28"/>
            <x v="31"/>
            <x v="37"/>
            <x v="38"/>
            <x v="42"/>
            <x v="43"/>
            <x v="45"/>
            <x v="47"/>
          </reference>
          <reference field="1" count="1" selected="0">
            <x v="2"/>
          </reference>
        </references>
      </pivotArea>
    </format>
    <format dxfId="1086">
      <pivotArea dataOnly="0" labelOnly="1" fieldPosition="0">
        <references count="2">
          <reference field="0" count="9">
            <x v="7"/>
            <x v="11"/>
            <x v="12"/>
            <x v="17"/>
            <x v="19"/>
            <x v="32"/>
            <x v="35"/>
            <x v="40"/>
            <x v="44"/>
          </reference>
          <reference field="1" count="1" selected="0">
            <x v="3"/>
          </reference>
        </references>
      </pivotArea>
    </format>
    <format dxfId="1085">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1084">
      <pivotArea dataOnly="0" labelOnly="1" fieldPosition="0">
        <references count="2">
          <reference field="0" count="2">
            <x v="18"/>
            <x v="41"/>
          </reference>
          <reference field="1" count="1" selected="0">
            <x v="5"/>
          </reference>
        </references>
      </pivotArea>
    </format>
    <format dxfId="1083">
      <pivotArea dataOnly="0" labelOnly="1" fieldPosition="0">
        <references count="2">
          <reference field="0" count="1">
            <x v="48"/>
          </reference>
          <reference field="1" count="1" selected="0">
            <x v="6"/>
          </reference>
        </references>
      </pivotArea>
    </format>
    <format dxfId="1082">
      <pivotArea dataOnly="0" labelOnly="1" fieldPosition="0">
        <references count="1">
          <reference field="3" count="0"/>
        </references>
      </pivotArea>
    </format>
    <format dxfId="1081">
      <pivotArea dataOnly="0" labelOnly="1" grandCol="1" outline="0" fieldPosition="0"/>
    </format>
    <format dxfId="1080">
      <pivotArea outline="0" collapsedLevelsAreSubtotals="1" fieldPosition="0"/>
    </format>
    <format dxfId="1079">
      <pivotArea field="1" type="button" dataOnly="0" labelOnly="1" outline="0" axis="axisRow" fieldPosition="0"/>
    </format>
    <format dxfId="1078">
      <pivotArea dataOnly="0" labelOnly="1" fieldPosition="0">
        <references count="1">
          <reference field="1" count="0"/>
        </references>
      </pivotArea>
    </format>
    <format dxfId="1077">
      <pivotArea dataOnly="0" labelOnly="1" grandRow="1" outline="0" fieldPosition="0"/>
    </format>
    <format dxfId="1076">
      <pivotArea dataOnly="0" labelOnly="1" fieldPosition="0">
        <references count="2">
          <reference field="0" count="1">
            <x v="30"/>
          </reference>
          <reference field="1" count="1" selected="0">
            <x v="0"/>
          </reference>
        </references>
      </pivotArea>
    </format>
    <format dxfId="1075">
      <pivotArea dataOnly="0" labelOnly="1" fieldPosition="0">
        <references count="2">
          <reference field="0" count="2">
            <x v="16"/>
            <x v="22"/>
          </reference>
          <reference field="1" count="1" selected="0">
            <x v="1"/>
          </reference>
        </references>
      </pivotArea>
    </format>
    <format dxfId="1074">
      <pivotArea dataOnly="0" labelOnly="1" fieldPosition="0">
        <references count="2">
          <reference field="0" count="14">
            <x v="2"/>
            <x v="5"/>
            <x v="6"/>
            <x v="14"/>
            <x v="21"/>
            <x v="23"/>
            <x v="28"/>
            <x v="31"/>
            <x v="37"/>
            <x v="38"/>
            <x v="42"/>
            <x v="43"/>
            <x v="45"/>
            <x v="47"/>
          </reference>
          <reference field="1" count="1" selected="0">
            <x v="2"/>
          </reference>
        </references>
      </pivotArea>
    </format>
    <format dxfId="1073">
      <pivotArea dataOnly="0" labelOnly="1" fieldPosition="0">
        <references count="2">
          <reference field="0" count="9">
            <x v="7"/>
            <x v="11"/>
            <x v="12"/>
            <x v="17"/>
            <x v="19"/>
            <x v="32"/>
            <x v="35"/>
            <x v="40"/>
            <x v="44"/>
          </reference>
          <reference field="1" count="1" selected="0">
            <x v="3"/>
          </reference>
        </references>
      </pivotArea>
    </format>
    <format dxfId="1072">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1071">
      <pivotArea dataOnly="0" labelOnly="1" fieldPosition="0">
        <references count="2">
          <reference field="0" count="2">
            <x v="18"/>
            <x v="41"/>
          </reference>
          <reference field="1" count="1" selected="0">
            <x v="5"/>
          </reference>
        </references>
      </pivotArea>
    </format>
    <format dxfId="1070">
      <pivotArea dataOnly="0" labelOnly="1" fieldPosition="0">
        <references count="2">
          <reference field="0" count="1">
            <x v="48"/>
          </reference>
          <reference field="1" count="1" selected="0">
            <x v="6"/>
          </reference>
        </references>
      </pivotArea>
    </format>
    <format dxfId="1069">
      <pivotArea dataOnly="0" labelOnly="1" fieldPosition="0">
        <references count="1">
          <reference field="3" count="0"/>
        </references>
      </pivotArea>
    </format>
    <format dxfId="1068">
      <pivotArea dataOnly="0" labelOnly="1" grandCol="1" outline="0" fieldPosition="0"/>
    </format>
    <format dxfId="1067">
      <pivotArea field="1" type="button" dataOnly="0" labelOnly="1" outline="0" axis="axisRow" fieldPosition="0"/>
    </format>
    <format dxfId="1066">
      <pivotArea dataOnly="0" labelOnly="1" fieldPosition="0">
        <references count="1">
          <reference field="3" count="0"/>
        </references>
      </pivotArea>
    </format>
    <format dxfId="1065">
      <pivotArea dataOnly="0" labelOnly="1" grandCol="1" outline="0" fieldPosition="0"/>
    </format>
    <format dxfId="1064">
      <pivotArea field="1" type="button" dataOnly="0" labelOnly="1" outline="0" axis="axisRow" fieldPosition="0"/>
    </format>
    <format dxfId="1063">
      <pivotArea dataOnly="0" labelOnly="1" fieldPosition="0">
        <references count="1">
          <reference field="3" count="0"/>
        </references>
      </pivotArea>
    </format>
    <format dxfId="1062">
      <pivotArea dataOnly="0" labelOnly="1" grandCol="1" outline="0" fieldPosition="0"/>
    </format>
    <format dxfId="1061">
      <pivotArea field="1" type="button" dataOnly="0" labelOnly="1" outline="0" axis="axisRow" fieldPosition="0"/>
    </format>
    <format dxfId="1060">
      <pivotArea dataOnly="0" labelOnly="1" fieldPosition="0">
        <references count="1">
          <reference field="3" count="0"/>
        </references>
      </pivotArea>
    </format>
    <format dxfId="1059">
      <pivotArea dataOnly="0" labelOnly="1" grandCol="1" outline="0" fieldPosition="0"/>
    </format>
    <format dxfId="1058">
      <pivotArea collapsedLevelsAreSubtotals="1" fieldPosition="0">
        <references count="1">
          <reference field="1" count="1">
            <x v="0"/>
          </reference>
        </references>
      </pivotArea>
    </format>
    <format dxfId="1057">
      <pivotArea collapsedLevelsAreSubtotals="1" fieldPosition="0">
        <references count="1">
          <reference field="1" count="1">
            <x v="1"/>
          </reference>
        </references>
      </pivotArea>
    </format>
    <format dxfId="1056">
      <pivotArea collapsedLevelsAreSubtotals="1" fieldPosition="0">
        <references count="1">
          <reference field="1" count="1">
            <x v="2"/>
          </reference>
        </references>
      </pivotArea>
    </format>
    <format dxfId="1055">
      <pivotArea collapsedLevelsAreSubtotals="1" fieldPosition="0">
        <references count="1">
          <reference field="1" count="1">
            <x v="3"/>
          </reference>
        </references>
      </pivotArea>
    </format>
    <format dxfId="1054">
      <pivotArea collapsedLevelsAreSubtotals="1" fieldPosition="0">
        <references count="1">
          <reference field="1" count="1">
            <x v="4"/>
          </reference>
        </references>
      </pivotArea>
    </format>
    <format dxfId="1053">
      <pivotArea collapsedLevelsAreSubtotals="1" fieldPosition="0">
        <references count="1">
          <reference field="1" count="1">
            <x v="5"/>
          </reference>
        </references>
      </pivotArea>
    </format>
    <format dxfId="1052">
      <pivotArea dataOnly="0" labelOnly="1" fieldPosition="0">
        <references count="1">
          <reference field="1" count="6">
            <x v="0"/>
            <x v="1"/>
            <x v="2"/>
            <x v="3"/>
            <x v="4"/>
            <x v="5"/>
          </reference>
        </references>
      </pivotArea>
    </format>
    <format dxfId="1051">
      <pivotArea dataOnly="0" labelOnly="1" fieldPosition="0">
        <references count="1">
          <reference field="1" count="6">
            <x v="0"/>
            <x v="1"/>
            <x v="2"/>
            <x v="3"/>
            <x v="4"/>
            <x v="5"/>
          </reference>
        </references>
      </pivotArea>
    </format>
    <format dxfId="1050">
      <pivotArea grandRow="1" outline="0" collapsedLevelsAreSubtotals="1" fieldPosition="0"/>
    </format>
    <format dxfId="1049">
      <pivotArea dataOnly="0" labelOnly="1" grandRow="1" outline="0" fieldPosition="0"/>
    </format>
    <format dxfId="1048">
      <pivotArea dataOnly="0" labelOnly="1" fieldPosition="0">
        <references count="1">
          <reference field="3" count="5">
            <x v="0"/>
            <x v="1"/>
            <x v="2"/>
            <x v="3"/>
            <x v="4"/>
          </reference>
        </references>
      </pivotArea>
    </format>
    <format dxfId="1047">
      <pivotArea dataOnly="0" labelOnly="1" grandCol="1" outline="0" fieldPosition="0"/>
    </format>
    <format dxfId="1046">
      <pivotArea outline="0" collapsedLevelsAreSubtotals="1" fieldPosition="0"/>
    </format>
    <format dxfId="1045">
      <pivotArea type="all" dataOnly="0" outline="0" fieldPosition="0"/>
    </format>
    <format dxfId="1044">
      <pivotArea outline="0" collapsedLevelsAreSubtotals="1" fieldPosition="0"/>
    </format>
    <format dxfId="1043">
      <pivotArea type="origin" dataOnly="0" labelOnly="1" outline="0" fieldPosition="0"/>
    </format>
    <format dxfId="1042">
      <pivotArea field="3" type="button" dataOnly="0" labelOnly="1" outline="0" axis="axisCol" fieldPosition="0"/>
    </format>
    <format dxfId="1041">
      <pivotArea type="topRight" dataOnly="0" labelOnly="1" outline="0" fieldPosition="0"/>
    </format>
    <format dxfId="1040">
      <pivotArea field="1" type="button" dataOnly="0" labelOnly="1" outline="0" axis="axisRow" fieldPosition="0"/>
    </format>
    <format dxfId="1039">
      <pivotArea dataOnly="0" labelOnly="1" fieldPosition="0">
        <references count="1">
          <reference field="1" count="6">
            <x v="0"/>
            <x v="1"/>
            <x v="2"/>
            <x v="3"/>
            <x v="4"/>
            <x v="5"/>
          </reference>
        </references>
      </pivotArea>
    </format>
    <format dxfId="1038">
      <pivotArea dataOnly="0" labelOnly="1" grandRow="1" outline="0" fieldPosition="0"/>
    </format>
    <format dxfId="1037">
      <pivotArea dataOnly="0" labelOnly="1" fieldPosition="0">
        <references count="1">
          <reference field="3" count="5">
            <x v="0"/>
            <x v="1"/>
            <x v="2"/>
            <x v="3"/>
            <x v="4"/>
          </reference>
        </references>
      </pivotArea>
    </format>
    <format dxfId="1036">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99232D6-7FE7-4605-9E95-AE0A1CDE5DC8}"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H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5"/>
    </i>
    <i>
      <x v="6"/>
    </i>
    <i>
      <x v="7"/>
    </i>
    <i>
      <x v="8"/>
    </i>
    <i>
      <x v="9"/>
    </i>
    <i t="grand">
      <x/>
    </i>
  </colItems>
  <pageFields count="1">
    <pageField fld="2" item="1" hier="-1"/>
  </pageFields>
  <dataFields count="1">
    <dataField name="Sum of Response Value" fld="5" baseField="0" baseItem="0"/>
  </dataFields>
  <formats count="78">
    <format dxfId="1035">
      <pivotArea type="all" dataOnly="0" outline="0" fieldPosition="0"/>
    </format>
    <format dxfId="1034">
      <pivotArea outline="0" collapsedLevelsAreSubtotals="1" fieldPosition="0"/>
    </format>
    <format dxfId="1033">
      <pivotArea type="origin" dataOnly="0" labelOnly="1" outline="0" fieldPosition="0"/>
    </format>
    <format dxfId="1032">
      <pivotArea field="3" type="button" dataOnly="0" labelOnly="1" outline="0" axis="axisCol" fieldPosition="0"/>
    </format>
    <format dxfId="1031">
      <pivotArea type="topRight" dataOnly="0" labelOnly="1" outline="0" fieldPosition="0"/>
    </format>
    <format dxfId="1030">
      <pivotArea field="1" type="button" dataOnly="0" labelOnly="1" outline="0" axis="axisRow" fieldPosition="0"/>
    </format>
    <format dxfId="1029">
      <pivotArea dataOnly="0" labelOnly="1" fieldPosition="0">
        <references count="1">
          <reference field="1" count="6">
            <x v="0"/>
            <x v="1"/>
            <x v="2"/>
            <x v="3"/>
            <x v="4"/>
            <x v="5"/>
          </reference>
        </references>
      </pivotArea>
    </format>
    <format dxfId="1028">
      <pivotArea dataOnly="0" labelOnly="1" grandRow="1" outline="0" fieldPosition="0"/>
    </format>
    <format dxfId="1027">
      <pivotArea dataOnly="0" labelOnly="1" fieldPosition="0">
        <references count="1">
          <reference field="3" count="5">
            <x v="0"/>
            <x v="1"/>
            <x v="2"/>
            <x v="3"/>
            <x v="4"/>
          </reference>
        </references>
      </pivotArea>
    </format>
    <format dxfId="1026">
      <pivotArea dataOnly="0" labelOnly="1" grandCol="1" outline="0" fieldPosition="0"/>
    </format>
    <format dxfId="1025">
      <pivotArea type="all" dataOnly="0" outline="0" fieldPosition="0"/>
    </format>
    <format dxfId="1024">
      <pivotArea outline="0" collapsedLevelsAreSubtotals="1" fieldPosition="0"/>
    </format>
    <format dxfId="1023">
      <pivotArea field="1" type="button" dataOnly="0" labelOnly="1" outline="0" axis="axisRow" fieldPosition="0"/>
    </format>
    <format dxfId="1022">
      <pivotArea dataOnly="0" labelOnly="1" fieldPosition="0">
        <references count="1">
          <reference field="1" count="6">
            <x v="0"/>
            <x v="1"/>
            <x v="2"/>
            <x v="3"/>
            <x v="4"/>
            <x v="5"/>
          </reference>
        </references>
      </pivotArea>
    </format>
    <format dxfId="1021">
      <pivotArea dataOnly="0" labelOnly="1" grandRow="1" outline="0" fieldPosition="0"/>
    </format>
    <format dxfId="1020">
      <pivotArea dataOnly="0" labelOnly="1" fieldPosition="0">
        <references count="1">
          <reference field="3" count="5">
            <x v="0"/>
            <x v="1"/>
            <x v="2"/>
            <x v="3"/>
            <x v="4"/>
          </reference>
        </references>
      </pivotArea>
    </format>
    <format dxfId="1019">
      <pivotArea dataOnly="0" labelOnly="1" grandCol="1" outline="0" fieldPosition="0"/>
    </format>
    <format dxfId="1018">
      <pivotArea outline="0" collapsedLevelsAreSubtotals="1" fieldPosition="0"/>
    </format>
    <format dxfId="1017">
      <pivotArea field="1" type="button" dataOnly="0" labelOnly="1" outline="0" axis="axisRow" fieldPosition="0"/>
    </format>
    <format dxfId="1016">
      <pivotArea dataOnly="0" labelOnly="1" fieldPosition="0">
        <references count="1">
          <reference field="1" count="0"/>
        </references>
      </pivotArea>
    </format>
    <format dxfId="1015">
      <pivotArea dataOnly="0" labelOnly="1" grandRow="1" outline="0" fieldPosition="0"/>
    </format>
    <format dxfId="1014">
      <pivotArea dataOnly="0" labelOnly="1" fieldPosition="0">
        <references count="2">
          <reference field="0" count="1">
            <x v="30"/>
          </reference>
          <reference field="1" count="1" selected="0">
            <x v="0"/>
          </reference>
        </references>
      </pivotArea>
    </format>
    <format dxfId="1013">
      <pivotArea dataOnly="0" labelOnly="1" fieldPosition="0">
        <references count="2">
          <reference field="0" count="2">
            <x v="16"/>
            <x v="22"/>
          </reference>
          <reference field="1" count="1" selected="0">
            <x v="1"/>
          </reference>
        </references>
      </pivotArea>
    </format>
    <format dxfId="1012">
      <pivotArea dataOnly="0" labelOnly="1" fieldPosition="0">
        <references count="2">
          <reference field="0" count="14">
            <x v="2"/>
            <x v="5"/>
            <x v="6"/>
            <x v="14"/>
            <x v="21"/>
            <x v="23"/>
            <x v="28"/>
            <x v="31"/>
            <x v="37"/>
            <x v="38"/>
            <x v="42"/>
            <x v="43"/>
            <x v="45"/>
            <x v="47"/>
          </reference>
          <reference field="1" count="1" selected="0">
            <x v="2"/>
          </reference>
        </references>
      </pivotArea>
    </format>
    <format dxfId="1011">
      <pivotArea dataOnly="0" labelOnly="1" fieldPosition="0">
        <references count="2">
          <reference field="0" count="9">
            <x v="7"/>
            <x v="11"/>
            <x v="12"/>
            <x v="17"/>
            <x v="19"/>
            <x v="32"/>
            <x v="35"/>
            <x v="40"/>
            <x v="44"/>
          </reference>
          <reference field="1" count="1" selected="0">
            <x v="3"/>
          </reference>
        </references>
      </pivotArea>
    </format>
    <format dxfId="1010">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1009">
      <pivotArea dataOnly="0" labelOnly="1" fieldPosition="0">
        <references count="2">
          <reference field="0" count="2">
            <x v="18"/>
            <x v="41"/>
          </reference>
          <reference field="1" count="1" selected="0">
            <x v="5"/>
          </reference>
        </references>
      </pivotArea>
    </format>
    <format dxfId="1008">
      <pivotArea dataOnly="0" labelOnly="1" fieldPosition="0">
        <references count="2">
          <reference field="0" count="1">
            <x v="48"/>
          </reference>
          <reference field="1" count="1" selected="0">
            <x v="6"/>
          </reference>
        </references>
      </pivotArea>
    </format>
    <format dxfId="1007">
      <pivotArea dataOnly="0" labelOnly="1" fieldPosition="0">
        <references count="1">
          <reference field="3" count="0"/>
        </references>
      </pivotArea>
    </format>
    <format dxfId="1006">
      <pivotArea dataOnly="0" labelOnly="1" grandCol="1" outline="0" fieldPosition="0"/>
    </format>
    <format dxfId="1005">
      <pivotArea outline="0" collapsedLevelsAreSubtotals="1" fieldPosition="0"/>
    </format>
    <format dxfId="1004">
      <pivotArea field="1" type="button" dataOnly="0" labelOnly="1" outline="0" axis="axisRow" fieldPosition="0"/>
    </format>
    <format dxfId="1003">
      <pivotArea dataOnly="0" labelOnly="1" fieldPosition="0">
        <references count="1">
          <reference field="1" count="0"/>
        </references>
      </pivotArea>
    </format>
    <format dxfId="1002">
      <pivotArea dataOnly="0" labelOnly="1" grandRow="1" outline="0" fieldPosition="0"/>
    </format>
    <format dxfId="1001">
      <pivotArea dataOnly="0" labelOnly="1" fieldPosition="0">
        <references count="2">
          <reference field="0" count="1">
            <x v="30"/>
          </reference>
          <reference field="1" count="1" selected="0">
            <x v="0"/>
          </reference>
        </references>
      </pivotArea>
    </format>
    <format dxfId="1000">
      <pivotArea dataOnly="0" labelOnly="1" fieldPosition="0">
        <references count="2">
          <reference field="0" count="2">
            <x v="16"/>
            <x v="22"/>
          </reference>
          <reference field="1" count="1" selected="0">
            <x v="1"/>
          </reference>
        </references>
      </pivotArea>
    </format>
    <format dxfId="999">
      <pivotArea dataOnly="0" labelOnly="1" fieldPosition="0">
        <references count="2">
          <reference field="0" count="14">
            <x v="2"/>
            <x v="5"/>
            <x v="6"/>
            <x v="14"/>
            <x v="21"/>
            <x v="23"/>
            <x v="28"/>
            <x v="31"/>
            <x v="37"/>
            <x v="38"/>
            <x v="42"/>
            <x v="43"/>
            <x v="45"/>
            <x v="47"/>
          </reference>
          <reference field="1" count="1" selected="0">
            <x v="2"/>
          </reference>
        </references>
      </pivotArea>
    </format>
    <format dxfId="998">
      <pivotArea dataOnly="0" labelOnly="1" fieldPosition="0">
        <references count="2">
          <reference field="0" count="9">
            <x v="7"/>
            <x v="11"/>
            <x v="12"/>
            <x v="17"/>
            <x v="19"/>
            <x v="32"/>
            <x v="35"/>
            <x v="40"/>
            <x v="44"/>
          </reference>
          <reference field="1" count="1" selected="0">
            <x v="3"/>
          </reference>
        </references>
      </pivotArea>
    </format>
    <format dxfId="997">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996">
      <pivotArea dataOnly="0" labelOnly="1" fieldPosition="0">
        <references count="2">
          <reference field="0" count="2">
            <x v="18"/>
            <x v="41"/>
          </reference>
          <reference field="1" count="1" selected="0">
            <x v="5"/>
          </reference>
        </references>
      </pivotArea>
    </format>
    <format dxfId="995">
      <pivotArea dataOnly="0" labelOnly="1" fieldPosition="0">
        <references count="2">
          <reference field="0" count="1">
            <x v="48"/>
          </reference>
          <reference field="1" count="1" selected="0">
            <x v="6"/>
          </reference>
        </references>
      </pivotArea>
    </format>
    <format dxfId="994">
      <pivotArea dataOnly="0" labelOnly="1" fieldPosition="0">
        <references count="1">
          <reference field="3" count="0"/>
        </references>
      </pivotArea>
    </format>
    <format dxfId="993">
      <pivotArea dataOnly="0" labelOnly="1" grandCol="1" outline="0" fieldPosition="0"/>
    </format>
    <format dxfId="992">
      <pivotArea field="1" type="button" dataOnly="0" labelOnly="1" outline="0" axis="axisRow" fieldPosition="0"/>
    </format>
    <format dxfId="991">
      <pivotArea dataOnly="0" labelOnly="1" fieldPosition="0">
        <references count="1">
          <reference field="3" count="0"/>
        </references>
      </pivotArea>
    </format>
    <format dxfId="990">
      <pivotArea dataOnly="0" labelOnly="1" grandCol="1" outline="0" fieldPosition="0"/>
    </format>
    <format dxfId="989">
      <pivotArea field="1" type="button" dataOnly="0" labelOnly="1" outline="0" axis="axisRow" fieldPosition="0"/>
    </format>
    <format dxfId="988">
      <pivotArea dataOnly="0" labelOnly="1" fieldPosition="0">
        <references count="1">
          <reference field="3" count="0"/>
        </references>
      </pivotArea>
    </format>
    <format dxfId="987">
      <pivotArea dataOnly="0" labelOnly="1" grandCol="1" outline="0" fieldPosition="0"/>
    </format>
    <format dxfId="986">
      <pivotArea field="1" type="button" dataOnly="0" labelOnly="1" outline="0" axis="axisRow" fieldPosition="0"/>
    </format>
    <format dxfId="985">
      <pivotArea dataOnly="0" labelOnly="1" fieldPosition="0">
        <references count="1">
          <reference field="3" count="0"/>
        </references>
      </pivotArea>
    </format>
    <format dxfId="984">
      <pivotArea dataOnly="0" labelOnly="1" grandCol="1" outline="0" fieldPosition="0"/>
    </format>
    <format dxfId="983">
      <pivotArea collapsedLevelsAreSubtotals="1" fieldPosition="0">
        <references count="1">
          <reference field="1" count="1">
            <x v="0"/>
          </reference>
        </references>
      </pivotArea>
    </format>
    <format dxfId="982">
      <pivotArea collapsedLevelsAreSubtotals="1" fieldPosition="0">
        <references count="1">
          <reference field="1" count="1">
            <x v="1"/>
          </reference>
        </references>
      </pivotArea>
    </format>
    <format dxfId="981">
      <pivotArea collapsedLevelsAreSubtotals="1" fieldPosition="0">
        <references count="1">
          <reference field="1" count="1">
            <x v="2"/>
          </reference>
        </references>
      </pivotArea>
    </format>
    <format dxfId="980">
      <pivotArea collapsedLevelsAreSubtotals="1" fieldPosition="0">
        <references count="1">
          <reference field="1" count="1">
            <x v="3"/>
          </reference>
        </references>
      </pivotArea>
    </format>
    <format dxfId="979">
      <pivotArea collapsedLevelsAreSubtotals="1" fieldPosition="0">
        <references count="1">
          <reference field="1" count="1">
            <x v="4"/>
          </reference>
        </references>
      </pivotArea>
    </format>
    <format dxfId="978">
      <pivotArea collapsedLevelsAreSubtotals="1" fieldPosition="0">
        <references count="1">
          <reference field="1" count="1">
            <x v="5"/>
          </reference>
        </references>
      </pivotArea>
    </format>
    <format dxfId="977">
      <pivotArea dataOnly="0" labelOnly="1" fieldPosition="0">
        <references count="1">
          <reference field="1" count="6">
            <x v="0"/>
            <x v="1"/>
            <x v="2"/>
            <x v="3"/>
            <x v="4"/>
            <x v="5"/>
          </reference>
        </references>
      </pivotArea>
    </format>
    <format dxfId="976">
      <pivotArea dataOnly="0" labelOnly="1" fieldPosition="0">
        <references count="1">
          <reference field="1" count="6">
            <x v="0"/>
            <x v="1"/>
            <x v="2"/>
            <x v="3"/>
            <x v="4"/>
            <x v="5"/>
          </reference>
        </references>
      </pivotArea>
    </format>
    <format dxfId="975">
      <pivotArea grandRow="1" outline="0" collapsedLevelsAreSubtotals="1" fieldPosition="0"/>
    </format>
    <format dxfId="974">
      <pivotArea dataOnly="0" labelOnly="1" grandRow="1" outline="0" fieldPosition="0"/>
    </format>
    <format dxfId="973">
      <pivotArea dataOnly="0" labelOnly="1" fieldPosition="0">
        <references count="1">
          <reference field="3" count="5">
            <x v="0"/>
            <x v="1"/>
            <x v="2"/>
            <x v="3"/>
            <x v="4"/>
          </reference>
        </references>
      </pivotArea>
    </format>
    <format dxfId="972">
      <pivotArea dataOnly="0" labelOnly="1" grandCol="1" outline="0" fieldPosition="0"/>
    </format>
    <format dxfId="971">
      <pivotArea outline="0" collapsedLevelsAreSubtotals="1" fieldPosition="0"/>
    </format>
    <format dxfId="970">
      <pivotArea type="all" dataOnly="0" outline="0" fieldPosition="0"/>
    </format>
    <format dxfId="969">
      <pivotArea outline="0" collapsedLevelsAreSubtotals="1" fieldPosition="0"/>
    </format>
    <format dxfId="968">
      <pivotArea type="origin" dataOnly="0" labelOnly="1" outline="0" fieldPosition="0"/>
    </format>
    <format dxfId="967">
      <pivotArea field="3" type="button" dataOnly="0" labelOnly="1" outline="0" axis="axisCol" fieldPosition="0"/>
    </format>
    <format dxfId="966">
      <pivotArea type="topRight" dataOnly="0" labelOnly="1" outline="0" fieldPosition="0"/>
    </format>
    <format dxfId="965">
      <pivotArea field="1" type="button" dataOnly="0" labelOnly="1" outline="0" axis="axisRow" fieldPosition="0"/>
    </format>
    <format dxfId="964">
      <pivotArea dataOnly="0" labelOnly="1" fieldPosition="0">
        <references count="1">
          <reference field="1" count="6">
            <x v="0"/>
            <x v="1"/>
            <x v="2"/>
            <x v="3"/>
            <x v="4"/>
            <x v="5"/>
          </reference>
        </references>
      </pivotArea>
    </format>
    <format dxfId="963">
      <pivotArea dataOnly="0" labelOnly="1" grandRow="1" outline="0" fieldPosition="0"/>
    </format>
    <format dxfId="962">
      <pivotArea dataOnly="0" labelOnly="1" fieldPosition="0">
        <references count="1">
          <reference field="3" count="5">
            <x v="5"/>
            <x v="6"/>
            <x v="7"/>
            <x v="8"/>
            <x v="9"/>
          </reference>
        </references>
      </pivotArea>
    </format>
    <format dxfId="961">
      <pivotArea dataOnly="0" labelOnly="1" grandCol="1" outline="0" fieldPosition="0"/>
    </format>
    <format dxfId="960">
      <pivotArea dataOnly="0" labelOnly="1" fieldPosition="0">
        <references count="1">
          <reference field="3" count="1">
            <x v="5"/>
          </reference>
        </references>
      </pivotArea>
    </format>
    <format dxfId="959">
      <pivotArea dataOnly="0" labelOnly="1" fieldPosition="0">
        <references count="1">
          <reference field="3" count="1">
            <x v="9"/>
          </reference>
        </references>
      </pivotArea>
    </format>
    <format dxfId="958">
      <pivotArea dataOnly="0" labelOnly="1" fieldPosition="0">
        <references count="1">
          <reference field="3" count="3">
            <x v="6"/>
            <x v="7"/>
            <x v="8"/>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7BA2E88-E11B-47E4-B36F-9F027B535F46}"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H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10"/>
    </i>
    <i>
      <x v="11"/>
    </i>
    <i>
      <x v="12"/>
    </i>
    <i>
      <x v="13"/>
    </i>
    <i>
      <x v="14"/>
    </i>
    <i t="grand">
      <x/>
    </i>
  </colItems>
  <pageFields count="1">
    <pageField fld="2" item="2" hier="-1"/>
  </pageFields>
  <dataFields count="1">
    <dataField name="Sum of Response Value" fld="5" baseField="0" baseItem="0"/>
  </dataFields>
  <formats count="76">
    <format dxfId="957">
      <pivotArea type="all" dataOnly="0" outline="0" fieldPosition="0"/>
    </format>
    <format dxfId="956">
      <pivotArea outline="0" collapsedLevelsAreSubtotals="1" fieldPosition="0"/>
    </format>
    <format dxfId="955">
      <pivotArea type="origin" dataOnly="0" labelOnly="1" outline="0" fieldPosition="0"/>
    </format>
    <format dxfId="954">
      <pivotArea field="3" type="button" dataOnly="0" labelOnly="1" outline="0" axis="axisCol" fieldPosition="0"/>
    </format>
    <format dxfId="953">
      <pivotArea type="topRight" dataOnly="0" labelOnly="1" outline="0" fieldPosition="0"/>
    </format>
    <format dxfId="952">
      <pivotArea field="1" type="button" dataOnly="0" labelOnly="1" outline="0" axis="axisRow" fieldPosition="0"/>
    </format>
    <format dxfId="951">
      <pivotArea dataOnly="0" labelOnly="1" fieldPosition="0">
        <references count="1">
          <reference field="1" count="6">
            <x v="0"/>
            <x v="1"/>
            <x v="2"/>
            <x v="3"/>
            <x v="4"/>
            <x v="5"/>
          </reference>
        </references>
      </pivotArea>
    </format>
    <format dxfId="950">
      <pivotArea dataOnly="0" labelOnly="1" grandRow="1" outline="0" fieldPosition="0"/>
    </format>
    <format dxfId="949">
      <pivotArea dataOnly="0" labelOnly="1" fieldPosition="0">
        <references count="1">
          <reference field="3" count="5">
            <x v="0"/>
            <x v="1"/>
            <x v="2"/>
            <x v="3"/>
            <x v="4"/>
          </reference>
        </references>
      </pivotArea>
    </format>
    <format dxfId="948">
      <pivotArea dataOnly="0" labelOnly="1" grandCol="1" outline="0" fieldPosition="0"/>
    </format>
    <format dxfId="947">
      <pivotArea type="all" dataOnly="0" outline="0" fieldPosition="0"/>
    </format>
    <format dxfId="946">
      <pivotArea outline="0" collapsedLevelsAreSubtotals="1" fieldPosition="0"/>
    </format>
    <format dxfId="945">
      <pivotArea field="1" type="button" dataOnly="0" labelOnly="1" outline="0" axis="axisRow" fieldPosition="0"/>
    </format>
    <format dxfId="944">
      <pivotArea dataOnly="0" labelOnly="1" fieldPosition="0">
        <references count="1">
          <reference field="1" count="6">
            <x v="0"/>
            <x v="1"/>
            <x v="2"/>
            <x v="3"/>
            <x v="4"/>
            <x v="5"/>
          </reference>
        </references>
      </pivotArea>
    </format>
    <format dxfId="943">
      <pivotArea dataOnly="0" labelOnly="1" grandRow="1" outline="0" fieldPosition="0"/>
    </format>
    <format dxfId="942">
      <pivotArea dataOnly="0" labelOnly="1" fieldPosition="0">
        <references count="1">
          <reference field="3" count="5">
            <x v="0"/>
            <x v="1"/>
            <x v="2"/>
            <x v="3"/>
            <x v="4"/>
          </reference>
        </references>
      </pivotArea>
    </format>
    <format dxfId="941">
      <pivotArea dataOnly="0" labelOnly="1" grandCol="1" outline="0" fieldPosition="0"/>
    </format>
    <format dxfId="940">
      <pivotArea outline="0" collapsedLevelsAreSubtotals="1" fieldPosition="0"/>
    </format>
    <format dxfId="939">
      <pivotArea field="1" type="button" dataOnly="0" labelOnly="1" outline="0" axis="axisRow" fieldPosition="0"/>
    </format>
    <format dxfId="938">
      <pivotArea dataOnly="0" labelOnly="1" fieldPosition="0">
        <references count="1">
          <reference field="1" count="0"/>
        </references>
      </pivotArea>
    </format>
    <format dxfId="937">
      <pivotArea dataOnly="0" labelOnly="1" grandRow="1" outline="0" fieldPosition="0"/>
    </format>
    <format dxfId="936">
      <pivotArea dataOnly="0" labelOnly="1" fieldPosition="0">
        <references count="2">
          <reference field="0" count="1">
            <x v="30"/>
          </reference>
          <reference field="1" count="1" selected="0">
            <x v="0"/>
          </reference>
        </references>
      </pivotArea>
    </format>
    <format dxfId="935">
      <pivotArea dataOnly="0" labelOnly="1" fieldPosition="0">
        <references count="2">
          <reference field="0" count="2">
            <x v="16"/>
            <x v="22"/>
          </reference>
          <reference field="1" count="1" selected="0">
            <x v="1"/>
          </reference>
        </references>
      </pivotArea>
    </format>
    <format dxfId="934">
      <pivotArea dataOnly="0" labelOnly="1" fieldPosition="0">
        <references count="2">
          <reference field="0" count="14">
            <x v="2"/>
            <x v="5"/>
            <x v="6"/>
            <x v="14"/>
            <x v="21"/>
            <x v="23"/>
            <x v="28"/>
            <x v="31"/>
            <x v="37"/>
            <x v="38"/>
            <x v="42"/>
            <x v="43"/>
            <x v="45"/>
            <x v="47"/>
          </reference>
          <reference field="1" count="1" selected="0">
            <x v="2"/>
          </reference>
        </references>
      </pivotArea>
    </format>
    <format dxfId="933">
      <pivotArea dataOnly="0" labelOnly="1" fieldPosition="0">
        <references count="2">
          <reference field="0" count="9">
            <x v="7"/>
            <x v="11"/>
            <x v="12"/>
            <x v="17"/>
            <x v="19"/>
            <x v="32"/>
            <x v="35"/>
            <x v="40"/>
            <x v="44"/>
          </reference>
          <reference field="1" count="1" selected="0">
            <x v="3"/>
          </reference>
        </references>
      </pivotArea>
    </format>
    <format dxfId="932">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931">
      <pivotArea dataOnly="0" labelOnly="1" fieldPosition="0">
        <references count="2">
          <reference field="0" count="2">
            <x v="18"/>
            <x v="41"/>
          </reference>
          <reference field="1" count="1" selected="0">
            <x v="5"/>
          </reference>
        </references>
      </pivotArea>
    </format>
    <format dxfId="930">
      <pivotArea dataOnly="0" labelOnly="1" fieldPosition="0">
        <references count="2">
          <reference field="0" count="1">
            <x v="48"/>
          </reference>
          <reference field="1" count="1" selected="0">
            <x v="6"/>
          </reference>
        </references>
      </pivotArea>
    </format>
    <format dxfId="929">
      <pivotArea dataOnly="0" labelOnly="1" fieldPosition="0">
        <references count="1">
          <reference field="3" count="0"/>
        </references>
      </pivotArea>
    </format>
    <format dxfId="928">
      <pivotArea dataOnly="0" labelOnly="1" grandCol="1" outline="0" fieldPosition="0"/>
    </format>
    <format dxfId="927">
      <pivotArea outline="0" collapsedLevelsAreSubtotals="1" fieldPosition="0"/>
    </format>
    <format dxfId="926">
      <pivotArea field="1" type="button" dataOnly="0" labelOnly="1" outline="0" axis="axisRow" fieldPosition="0"/>
    </format>
    <format dxfId="925">
      <pivotArea dataOnly="0" labelOnly="1" fieldPosition="0">
        <references count="1">
          <reference field="1" count="0"/>
        </references>
      </pivotArea>
    </format>
    <format dxfId="924">
      <pivotArea dataOnly="0" labelOnly="1" grandRow="1" outline="0" fieldPosition="0"/>
    </format>
    <format dxfId="923">
      <pivotArea dataOnly="0" labelOnly="1" fieldPosition="0">
        <references count="2">
          <reference field="0" count="1">
            <x v="30"/>
          </reference>
          <reference field="1" count="1" selected="0">
            <x v="0"/>
          </reference>
        </references>
      </pivotArea>
    </format>
    <format dxfId="922">
      <pivotArea dataOnly="0" labelOnly="1" fieldPosition="0">
        <references count="2">
          <reference field="0" count="2">
            <x v="16"/>
            <x v="22"/>
          </reference>
          <reference field="1" count="1" selected="0">
            <x v="1"/>
          </reference>
        </references>
      </pivotArea>
    </format>
    <format dxfId="921">
      <pivotArea dataOnly="0" labelOnly="1" fieldPosition="0">
        <references count="2">
          <reference field="0" count="14">
            <x v="2"/>
            <x v="5"/>
            <x v="6"/>
            <x v="14"/>
            <x v="21"/>
            <x v="23"/>
            <x v="28"/>
            <x v="31"/>
            <x v="37"/>
            <x v="38"/>
            <x v="42"/>
            <x v="43"/>
            <x v="45"/>
            <x v="47"/>
          </reference>
          <reference field="1" count="1" selected="0">
            <x v="2"/>
          </reference>
        </references>
      </pivotArea>
    </format>
    <format dxfId="920">
      <pivotArea dataOnly="0" labelOnly="1" fieldPosition="0">
        <references count="2">
          <reference field="0" count="9">
            <x v="7"/>
            <x v="11"/>
            <x v="12"/>
            <x v="17"/>
            <x v="19"/>
            <x v="32"/>
            <x v="35"/>
            <x v="40"/>
            <x v="44"/>
          </reference>
          <reference field="1" count="1" selected="0">
            <x v="3"/>
          </reference>
        </references>
      </pivotArea>
    </format>
    <format dxfId="919">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918">
      <pivotArea dataOnly="0" labelOnly="1" fieldPosition="0">
        <references count="2">
          <reference field="0" count="2">
            <x v="18"/>
            <x v="41"/>
          </reference>
          <reference field="1" count="1" selected="0">
            <x v="5"/>
          </reference>
        </references>
      </pivotArea>
    </format>
    <format dxfId="917">
      <pivotArea dataOnly="0" labelOnly="1" fieldPosition="0">
        <references count="2">
          <reference field="0" count="1">
            <x v="48"/>
          </reference>
          <reference field="1" count="1" selected="0">
            <x v="6"/>
          </reference>
        </references>
      </pivotArea>
    </format>
    <format dxfId="916">
      <pivotArea dataOnly="0" labelOnly="1" fieldPosition="0">
        <references count="1">
          <reference field="3" count="0"/>
        </references>
      </pivotArea>
    </format>
    <format dxfId="915">
      <pivotArea dataOnly="0" labelOnly="1" grandCol="1" outline="0" fieldPosition="0"/>
    </format>
    <format dxfId="914">
      <pivotArea field="1" type="button" dataOnly="0" labelOnly="1" outline="0" axis="axisRow" fieldPosition="0"/>
    </format>
    <format dxfId="913">
      <pivotArea dataOnly="0" labelOnly="1" fieldPosition="0">
        <references count="1">
          <reference field="3" count="0"/>
        </references>
      </pivotArea>
    </format>
    <format dxfId="912">
      <pivotArea dataOnly="0" labelOnly="1" grandCol="1" outline="0" fieldPosition="0"/>
    </format>
    <format dxfId="911">
      <pivotArea field="1" type="button" dataOnly="0" labelOnly="1" outline="0" axis="axisRow" fieldPosition="0"/>
    </format>
    <format dxfId="910">
      <pivotArea dataOnly="0" labelOnly="1" fieldPosition="0">
        <references count="1">
          <reference field="3" count="0"/>
        </references>
      </pivotArea>
    </format>
    <format dxfId="909">
      <pivotArea dataOnly="0" labelOnly="1" grandCol="1" outline="0" fieldPosition="0"/>
    </format>
    <format dxfId="908">
      <pivotArea field="1" type="button" dataOnly="0" labelOnly="1" outline="0" axis="axisRow" fieldPosition="0"/>
    </format>
    <format dxfId="907">
      <pivotArea dataOnly="0" labelOnly="1" fieldPosition="0">
        <references count="1">
          <reference field="3" count="0"/>
        </references>
      </pivotArea>
    </format>
    <format dxfId="906">
      <pivotArea dataOnly="0" labelOnly="1" grandCol="1" outline="0" fieldPosition="0"/>
    </format>
    <format dxfId="905">
      <pivotArea collapsedLevelsAreSubtotals="1" fieldPosition="0">
        <references count="1">
          <reference field="1" count="1">
            <x v="0"/>
          </reference>
        </references>
      </pivotArea>
    </format>
    <format dxfId="904">
      <pivotArea collapsedLevelsAreSubtotals="1" fieldPosition="0">
        <references count="1">
          <reference field="1" count="1">
            <x v="1"/>
          </reference>
        </references>
      </pivotArea>
    </format>
    <format dxfId="903">
      <pivotArea collapsedLevelsAreSubtotals="1" fieldPosition="0">
        <references count="1">
          <reference field="1" count="1">
            <x v="2"/>
          </reference>
        </references>
      </pivotArea>
    </format>
    <format dxfId="902">
      <pivotArea collapsedLevelsAreSubtotals="1" fieldPosition="0">
        <references count="1">
          <reference field="1" count="1">
            <x v="3"/>
          </reference>
        </references>
      </pivotArea>
    </format>
    <format dxfId="901">
      <pivotArea collapsedLevelsAreSubtotals="1" fieldPosition="0">
        <references count="1">
          <reference field="1" count="1">
            <x v="4"/>
          </reference>
        </references>
      </pivotArea>
    </format>
    <format dxfId="900">
      <pivotArea collapsedLevelsAreSubtotals="1" fieldPosition="0">
        <references count="1">
          <reference field="1" count="1">
            <x v="5"/>
          </reference>
        </references>
      </pivotArea>
    </format>
    <format dxfId="899">
      <pivotArea dataOnly="0" labelOnly="1" fieldPosition="0">
        <references count="1">
          <reference field="1" count="6">
            <x v="0"/>
            <x v="1"/>
            <x v="2"/>
            <x v="3"/>
            <x v="4"/>
            <x v="5"/>
          </reference>
        </references>
      </pivotArea>
    </format>
    <format dxfId="898">
      <pivotArea dataOnly="0" labelOnly="1" fieldPosition="0">
        <references count="1">
          <reference field="1" count="6">
            <x v="0"/>
            <x v="1"/>
            <x v="2"/>
            <x v="3"/>
            <x v="4"/>
            <x v="5"/>
          </reference>
        </references>
      </pivotArea>
    </format>
    <format dxfId="897">
      <pivotArea grandRow="1" outline="0" collapsedLevelsAreSubtotals="1" fieldPosition="0"/>
    </format>
    <format dxfId="896">
      <pivotArea dataOnly="0" labelOnly="1" grandRow="1" outline="0" fieldPosition="0"/>
    </format>
    <format dxfId="895">
      <pivotArea dataOnly="0" labelOnly="1" fieldPosition="0">
        <references count="1">
          <reference field="3" count="5">
            <x v="0"/>
            <x v="1"/>
            <x v="2"/>
            <x v="3"/>
            <x v="4"/>
          </reference>
        </references>
      </pivotArea>
    </format>
    <format dxfId="894">
      <pivotArea dataOnly="0" labelOnly="1" grandCol="1" outline="0" fieldPosition="0"/>
    </format>
    <format dxfId="893">
      <pivotArea outline="0" collapsedLevelsAreSubtotals="1" fieldPosition="0"/>
    </format>
    <format dxfId="892">
      <pivotArea type="all" dataOnly="0" outline="0" fieldPosition="0"/>
    </format>
    <format dxfId="891">
      <pivotArea outline="0" collapsedLevelsAreSubtotals="1" fieldPosition="0"/>
    </format>
    <format dxfId="890">
      <pivotArea type="origin" dataOnly="0" labelOnly="1" outline="0" fieldPosition="0"/>
    </format>
    <format dxfId="889">
      <pivotArea field="3" type="button" dataOnly="0" labelOnly="1" outline="0" axis="axisCol" fieldPosition="0"/>
    </format>
    <format dxfId="888">
      <pivotArea type="topRight" dataOnly="0" labelOnly="1" outline="0" fieldPosition="0"/>
    </format>
    <format dxfId="887">
      <pivotArea field="1" type="button" dataOnly="0" labelOnly="1" outline="0" axis="axisRow" fieldPosition="0"/>
    </format>
    <format dxfId="886">
      <pivotArea dataOnly="0" labelOnly="1" fieldPosition="0">
        <references count="1">
          <reference field="1" count="6">
            <x v="0"/>
            <x v="1"/>
            <x v="2"/>
            <x v="3"/>
            <x v="4"/>
            <x v="5"/>
          </reference>
        </references>
      </pivotArea>
    </format>
    <format dxfId="885">
      <pivotArea dataOnly="0" labelOnly="1" grandRow="1" outline="0" fieldPosition="0"/>
    </format>
    <format dxfId="884">
      <pivotArea dataOnly="0" labelOnly="1" fieldPosition="0">
        <references count="1">
          <reference field="3" count="5">
            <x v="10"/>
            <x v="11"/>
            <x v="12"/>
            <x v="13"/>
            <x v="14"/>
          </reference>
        </references>
      </pivotArea>
    </format>
    <format dxfId="883">
      <pivotArea dataOnly="0" labelOnly="1" grandCol="1" outline="0" fieldPosition="0"/>
    </format>
    <format dxfId="882">
      <pivotArea dataOnly="0" labelOnly="1" fieldPosition="0">
        <references count="1">
          <reference field="3" count="5">
            <x v="10"/>
            <x v="11"/>
            <x v="12"/>
            <x v="13"/>
            <x v="14"/>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1A5DB49F-F9A1-4BFF-BD80-28BB65B26917}"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H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15"/>
    </i>
    <i>
      <x v="16"/>
    </i>
    <i>
      <x v="17"/>
    </i>
    <i>
      <x v="18"/>
    </i>
    <i>
      <x v="19"/>
    </i>
    <i t="grand">
      <x/>
    </i>
  </colItems>
  <pageFields count="1">
    <pageField fld="2" item="3" hier="-1"/>
  </pageFields>
  <dataFields count="1">
    <dataField name="Sum of Response Value" fld="5" baseField="0" baseItem="0"/>
  </dataFields>
  <formats count="77">
    <format dxfId="881">
      <pivotArea type="all" dataOnly="0" outline="0" fieldPosition="0"/>
    </format>
    <format dxfId="880">
      <pivotArea outline="0" collapsedLevelsAreSubtotals="1" fieldPosition="0"/>
    </format>
    <format dxfId="879">
      <pivotArea type="origin" dataOnly="0" labelOnly="1" outline="0" fieldPosition="0"/>
    </format>
    <format dxfId="878">
      <pivotArea field="3" type="button" dataOnly="0" labelOnly="1" outline="0" axis="axisCol" fieldPosition="0"/>
    </format>
    <format dxfId="877">
      <pivotArea type="topRight" dataOnly="0" labelOnly="1" outline="0" fieldPosition="0"/>
    </format>
    <format dxfId="876">
      <pivotArea field="1" type="button" dataOnly="0" labelOnly="1" outline="0" axis="axisRow" fieldPosition="0"/>
    </format>
    <format dxfId="875">
      <pivotArea dataOnly="0" labelOnly="1" fieldPosition="0">
        <references count="1">
          <reference field="1" count="6">
            <x v="0"/>
            <x v="1"/>
            <x v="2"/>
            <x v="3"/>
            <x v="4"/>
            <x v="5"/>
          </reference>
        </references>
      </pivotArea>
    </format>
    <format dxfId="874">
      <pivotArea dataOnly="0" labelOnly="1" grandRow="1" outline="0" fieldPosition="0"/>
    </format>
    <format dxfId="873">
      <pivotArea dataOnly="0" labelOnly="1" fieldPosition="0">
        <references count="1">
          <reference field="3" count="5">
            <x v="0"/>
            <x v="1"/>
            <x v="2"/>
            <x v="3"/>
            <x v="4"/>
          </reference>
        </references>
      </pivotArea>
    </format>
    <format dxfId="872">
      <pivotArea dataOnly="0" labelOnly="1" grandCol="1" outline="0" fieldPosition="0"/>
    </format>
    <format dxfId="871">
      <pivotArea type="all" dataOnly="0" outline="0" fieldPosition="0"/>
    </format>
    <format dxfId="870">
      <pivotArea outline="0" collapsedLevelsAreSubtotals="1" fieldPosition="0"/>
    </format>
    <format dxfId="869">
      <pivotArea field="1" type="button" dataOnly="0" labelOnly="1" outline="0" axis="axisRow" fieldPosition="0"/>
    </format>
    <format dxfId="868">
      <pivotArea dataOnly="0" labelOnly="1" fieldPosition="0">
        <references count="1">
          <reference field="1" count="6">
            <x v="0"/>
            <x v="1"/>
            <x v="2"/>
            <x v="3"/>
            <x v="4"/>
            <x v="5"/>
          </reference>
        </references>
      </pivotArea>
    </format>
    <format dxfId="867">
      <pivotArea dataOnly="0" labelOnly="1" grandRow="1" outline="0" fieldPosition="0"/>
    </format>
    <format dxfId="866">
      <pivotArea dataOnly="0" labelOnly="1" fieldPosition="0">
        <references count="1">
          <reference field="3" count="5">
            <x v="0"/>
            <x v="1"/>
            <x v="2"/>
            <x v="3"/>
            <x v="4"/>
          </reference>
        </references>
      </pivotArea>
    </format>
    <format dxfId="865">
      <pivotArea dataOnly="0" labelOnly="1" grandCol="1" outline="0" fieldPosition="0"/>
    </format>
    <format dxfId="864">
      <pivotArea outline="0" collapsedLevelsAreSubtotals="1" fieldPosition="0"/>
    </format>
    <format dxfId="863">
      <pivotArea field="1" type="button" dataOnly="0" labelOnly="1" outline="0" axis="axisRow" fieldPosition="0"/>
    </format>
    <format dxfId="862">
      <pivotArea dataOnly="0" labelOnly="1" fieldPosition="0">
        <references count="1">
          <reference field="1" count="0"/>
        </references>
      </pivotArea>
    </format>
    <format dxfId="861">
      <pivotArea dataOnly="0" labelOnly="1" grandRow="1" outline="0" fieldPosition="0"/>
    </format>
    <format dxfId="860">
      <pivotArea dataOnly="0" labelOnly="1" fieldPosition="0">
        <references count="2">
          <reference field="0" count="1">
            <x v="30"/>
          </reference>
          <reference field="1" count="1" selected="0">
            <x v="0"/>
          </reference>
        </references>
      </pivotArea>
    </format>
    <format dxfId="859">
      <pivotArea dataOnly="0" labelOnly="1" fieldPosition="0">
        <references count="2">
          <reference field="0" count="2">
            <x v="16"/>
            <x v="22"/>
          </reference>
          <reference field="1" count="1" selected="0">
            <x v="1"/>
          </reference>
        </references>
      </pivotArea>
    </format>
    <format dxfId="858">
      <pivotArea dataOnly="0" labelOnly="1" fieldPosition="0">
        <references count="2">
          <reference field="0" count="14">
            <x v="2"/>
            <x v="5"/>
            <x v="6"/>
            <x v="14"/>
            <x v="21"/>
            <x v="23"/>
            <x v="28"/>
            <x v="31"/>
            <x v="37"/>
            <x v="38"/>
            <x v="42"/>
            <x v="43"/>
            <x v="45"/>
            <x v="47"/>
          </reference>
          <reference field="1" count="1" selected="0">
            <x v="2"/>
          </reference>
        </references>
      </pivotArea>
    </format>
    <format dxfId="857">
      <pivotArea dataOnly="0" labelOnly="1" fieldPosition="0">
        <references count="2">
          <reference field="0" count="9">
            <x v="7"/>
            <x v="11"/>
            <x v="12"/>
            <x v="17"/>
            <x v="19"/>
            <x v="32"/>
            <x v="35"/>
            <x v="40"/>
            <x v="44"/>
          </reference>
          <reference field="1" count="1" selected="0">
            <x v="3"/>
          </reference>
        </references>
      </pivotArea>
    </format>
    <format dxfId="856">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855">
      <pivotArea dataOnly="0" labelOnly="1" fieldPosition="0">
        <references count="2">
          <reference field="0" count="2">
            <x v="18"/>
            <x v="41"/>
          </reference>
          <reference field="1" count="1" selected="0">
            <x v="5"/>
          </reference>
        </references>
      </pivotArea>
    </format>
    <format dxfId="854">
      <pivotArea dataOnly="0" labelOnly="1" fieldPosition="0">
        <references count="2">
          <reference field="0" count="1">
            <x v="48"/>
          </reference>
          <reference field="1" count="1" selected="0">
            <x v="6"/>
          </reference>
        </references>
      </pivotArea>
    </format>
    <format dxfId="853">
      <pivotArea dataOnly="0" labelOnly="1" fieldPosition="0">
        <references count="1">
          <reference field="3" count="0"/>
        </references>
      </pivotArea>
    </format>
    <format dxfId="852">
      <pivotArea dataOnly="0" labelOnly="1" grandCol="1" outline="0" fieldPosition="0"/>
    </format>
    <format dxfId="851">
      <pivotArea outline="0" collapsedLevelsAreSubtotals="1" fieldPosition="0"/>
    </format>
    <format dxfId="850">
      <pivotArea field="1" type="button" dataOnly="0" labelOnly="1" outline="0" axis="axisRow" fieldPosition="0"/>
    </format>
    <format dxfId="849">
      <pivotArea dataOnly="0" labelOnly="1" fieldPosition="0">
        <references count="1">
          <reference field="1" count="0"/>
        </references>
      </pivotArea>
    </format>
    <format dxfId="848">
      <pivotArea dataOnly="0" labelOnly="1" grandRow="1" outline="0" fieldPosition="0"/>
    </format>
    <format dxfId="847">
      <pivotArea dataOnly="0" labelOnly="1" fieldPosition="0">
        <references count="2">
          <reference field="0" count="1">
            <x v="30"/>
          </reference>
          <reference field="1" count="1" selected="0">
            <x v="0"/>
          </reference>
        </references>
      </pivotArea>
    </format>
    <format dxfId="846">
      <pivotArea dataOnly="0" labelOnly="1" fieldPosition="0">
        <references count="2">
          <reference field="0" count="2">
            <x v="16"/>
            <x v="22"/>
          </reference>
          <reference field="1" count="1" selected="0">
            <x v="1"/>
          </reference>
        </references>
      </pivotArea>
    </format>
    <format dxfId="845">
      <pivotArea dataOnly="0" labelOnly="1" fieldPosition="0">
        <references count="2">
          <reference field="0" count="14">
            <x v="2"/>
            <x v="5"/>
            <x v="6"/>
            <x v="14"/>
            <x v="21"/>
            <x v="23"/>
            <x v="28"/>
            <x v="31"/>
            <x v="37"/>
            <x v="38"/>
            <x v="42"/>
            <x v="43"/>
            <x v="45"/>
            <x v="47"/>
          </reference>
          <reference field="1" count="1" selected="0">
            <x v="2"/>
          </reference>
        </references>
      </pivotArea>
    </format>
    <format dxfId="844">
      <pivotArea dataOnly="0" labelOnly="1" fieldPosition="0">
        <references count="2">
          <reference field="0" count="9">
            <x v="7"/>
            <x v="11"/>
            <x v="12"/>
            <x v="17"/>
            <x v="19"/>
            <x v="32"/>
            <x v="35"/>
            <x v="40"/>
            <x v="44"/>
          </reference>
          <reference field="1" count="1" selected="0">
            <x v="3"/>
          </reference>
        </references>
      </pivotArea>
    </format>
    <format dxfId="843">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842">
      <pivotArea dataOnly="0" labelOnly="1" fieldPosition="0">
        <references count="2">
          <reference field="0" count="2">
            <x v="18"/>
            <x v="41"/>
          </reference>
          <reference field="1" count="1" selected="0">
            <x v="5"/>
          </reference>
        </references>
      </pivotArea>
    </format>
    <format dxfId="841">
      <pivotArea dataOnly="0" labelOnly="1" fieldPosition="0">
        <references count="2">
          <reference field="0" count="1">
            <x v="48"/>
          </reference>
          <reference field="1" count="1" selected="0">
            <x v="6"/>
          </reference>
        </references>
      </pivotArea>
    </format>
    <format dxfId="840">
      <pivotArea dataOnly="0" labelOnly="1" fieldPosition="0">
        <references count="1">
          <reference field="3" count="0"/>
        </references>
      </pivotArea>
    </format>
    <format dxfId="839">
      <pivotArea dataOnly="0" labelOnly="1" grandCol="1" outline="0" fieldPosition="0"/>
    </format>
    <format dxfId="838">
      <pivotArea field="1" type="button" dataOnly="0" labelOnly="1" outline="0" axis="axisRow" fieldPosition="0"/>
    </format>
    <format dxfId="837">
      <pivotArea dataOnly="0" labelOnly="1" fieldPosition="0">
        <references count="1">
          <reference field="3" count="0"/>
        </references>
      </pivotArea>
    </format>
    <format dxfId="836">
      <pivotArea dataOnly="0" labelOnly="1" grandCol="1" outline="0" fieldPosition="0"/>
    </format>
    <format dxfId="835">
      <pivotArea field="1" type="button" dataOnly="0" labelOnly="1" outline="0" axis="axisRow" fieldPosition="0"/>
    </format>
    <format dxfId="834">
      <pivotArea dataOnly="0" labelOnly="1" fieldPosition="0">
        <references count="1">
          <reference field="3" count="0"/>
        </references>
      </pivotArea>
    </format>
    <format dxfId="833">
      <pivotArea dataOnly="0" labelOnly="1" grandCol="1" outline="0" fieldPosition="0"/>
    </format>
    <format dxfId="832">
      <pivotArea field="1" type="button" dataOnly="0" labelOnly="1" outline="0" axis="axisRow" fieldPosition="0"/>
    </format>
    <format dxfId="831">
      <pivotArea dataOnly="0" labelOnly="1" fieldPosition="0">
        <references count="1">
          <reference field="3" count="0"/>
        </references>
      </pivotArea>
    </format>
    <format dxfId="830">
      <pivotArea dataOnly="0" labelOnly="1" grandCol="1" outline="0" fieldPosition="0"/>
    </format>
    <format dxfId="829">
      <pivotArea collapsedLevelsAreSubtotals="1" fieldPosition="0">
        <references count="1">
          <reference field="1" count="1">
            <x v="0"/>
          </reference>
        </references>
      </pivotArea>
    </format>
    <format dxfId="828">
      <pivotArea collapsedLevelsAreSubtotals="1" fieldPosition="0">
        <references count="1">
          <reference field="1" count="1">
            <x v="1"/>
          </reference>
        </references>
      </pivotArea>
    </format>
    <format dxfId="827">
      <pivotArea collapsedLevelsAreSubtotals="1" fieldPosition="0">
        <references count="1">
          <reference field="1" count="1">
            <x v="2"/>
          </reference>
        </references>
      </pivotArea>
    </format>
    <format dxfId="826">
      <pivotArea collapsedLevelsAreSubtotals="1" fieldPosition="0">
        <references count="1">
          <reference field="1" count="1">
            <x v="3"/>
          </reference>
        </references>
      </pivotArea>
    </format>
    <format dxfId="825">
      <pivotArea collapsedLevelsAreSubtotals="1" fieldPosition="0">
        <references count="1">
          <reference field="1" count="1">
            <x v="4"/>
          </reference>
        </references>
      </pivotArea>
    </format>
    <format dxfId="824">
      <pivotArea collapsedLevelsAreSubtotals="1" fieldPosition="0">
        <references count="1">
          <reference field="1" count="1">
            <x v="5"/>
          </reference>
        </references>
      </pivotArea>
    </format>
    <format dxfId="823">
      <pivotArea dataOnly="0" labelOnly="1" fieldPosition="0">
        <references count="1">
          <reference field="1" count="6">
            <x v="0"/>
            <x v="1"/>
            <x v="2"/>
            <x v="3"/>
            <x v="4"/>
            <x v="5"/>
          </reference>
        </references>
      </pivotArea>
    </format>
    <format dxfId="822">
      <pivotArea dataOnly="0" labelOnly="1" fieldPosition="0">
        <references count="1">
          <reference field="1" count="6">
            <x v="0"/>
            <x v="1"/>
            <x v="2"/>
            <x v="3"/>
            <x v="4"/>
            <x v="5"/>
          </reference>
        </references>
      </pivotArea>
    </format>
    <format dxfId="821">
      <pivotArea grandRow="1" outline="0" collapsedLevelsAreSubtotals="1" fieldPosition="0"/>
    </format>
    <format dxfId="820">
      <pivotArea dataOnly="0" labelOnly="1" grandRow="1" outline="0" fieldPosition="0"/>
    </format>
    <format dxfId="819">
      <pivotArea dataOnly="0" labelOnly="1" fieldPosition="0">
        <references count="1">
          <reference field="3" count="5">
            <x v="0"/>
            <x v="1"/>
            <x v="2"/>
            <x v="3"/>
            <x v="4"/>
          </reference>
        </references>
      </pivotArea>
    </format>
    <format dxfId="818">
      <pivotArea dataOnly="0" labelOnly="1" grandCol="1" outline="0" fieldPosition="0"/>
    </format>
    <format dxfId="817">
      <pivotArea outline="0" collapsedLevelsAreSubtotals="1" fieldPosition="0"/>
    </format>
    <format dxfId="816">
      <pivotArea type="all" dataOnly="0" outline="0" fieldPosition="0"/>
    </format>
    <format dxfId="815">
      <pivotArea outline="0" collapsedLevelsAreSubtotals="1" fieldPosition="0"/>
    </format>
    <format dxfId="814">
      <pivotArea type="origin" dataOnly="0" labelOnly="1" outline="0" fieldPosition="0"/>
    </format>
    <format dxfId="813">
      <pivotArea field="3" type="button" dataOnly="0" labelOnly="1" outline="0" axis="axisCol" fieldPosition="0"/>
    </format>
    <format dxfId="812">
      <pivotArea type="topRight" dataOnly="0" labelOnly="1" outline="0" fieldPosition="0"/>
    </format>
    <format dxfId="811">
      <pivotArea field="1" type="button" dataOnly="0" labelOnly="1" outline="0" axis="axisRow" fieldPosition="0"/>
    </format>
    <format dxfId="810">
      <pivotArea dataOnly="0" labelOnly="1" fieldPosition="0">
        <references count="1">
          <reference field="1" count="6">
            <x v="0"/>
            <x v="1"/>
            <x v="2"/>
            <x v="3"/>
            <x v="4"/>
            <x v="5"/>
          </reference>
        </references>
      </pivotArea>
    </format>
    <format dxfId="809">
      <pivotArea dataOnly="0" labelOnly="1" grandRow="1" outline="0" fieldPosition="0"/>
    </format>
    <format dxfId="808">
      <pivotArea dataOnly="0" labelOnly="1" fieldPosition="0">
        <references count="1">
          <reference field="3" count="5">
            <x v="15"/>
            <x v="16"/>
            <x v="17"/>
            <x v="18"/>
            <x v="19"/>
          </reference>
        </references>
      </pivotArea>
    </format>
    <format dxfId="807">
      <pivotArea dataOnly="0" labelOnly="1" grandCol="1" outline="0" fieldPosition="0"/>
    </format>
    <format dxfId="806">
      <pivotArea dataOnly="0" labelOnly="1" fieldPosition="0">
        <references count="1">
          <reference field="3" count="5">
            <x v="15"/>
            <x v="16"/>
            <x v="17"/>
            <x v="18"/>
            <x v="19"/>
          </reference>
        </references>
      </pivotArea>
    </format>
    <format dxfId="805">
      <pivotArea dataOnly="0" labelOnly="1" fieldPosition="0">
        <references count="1">
          <reference field="3" count="5">
            <x v="15"/>
            <x v="16"/>
            <x v="17"/>
            <x v="18"/>
            <x v="19"/>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DF5050DC-9E0D-4EEB-A3A9-EAD671175D05}"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H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20"/>
    </i>
    <i>
      <x v="21"/>
    </i>
    <i>
      <x v="22"/>
    </i>
    <i>
      <x v="23"/>
    </i>
    <i>
      <x v="24"/>
    </i>
    <i t="grand">
      <x/>
    </i>
  </colItems>
  <pageFields count="1">
    <pageField fld="2" item="4" hier="-1"/>
  </pageFields>
  <dataFields count="1">
    <dataField name="Sum of Response Value" fld="5" baseField="0" baseItem="0"/>
  </dataFields>
  <formats count="76">
    <format dxfId="804">
      <pivotArea type="all" dataOnly="0" outline="0" fieldPosition="0"/>
    </format>
    <format dxfId="803">
      <pivotArea outline="0" collapsedLevelsAreSubtotals="1" fieldPosition="0"/>
    </format>
    <format dxfId="802">
      <pivotArea type="origin" dataOnly="0" labelOnly="1" outline="0" fieldPosition="0"/>
    </format>
    <format dxfId="801">
      <pivotArea field="3" type="button" dataOnly="0" labelOnly="1" outline="0" axis="axisCol" fieldPosition="0"/>
    </format>
    <format dxfId="800">
      <pivotArea type="topRight" dataOnly="0" labelOnly="1" outline="0" fieldPosition="0"/>
    </format>
    <format dxfId="799">
      <pivotArea field="1" type="button" dataOnly="0" labelOnly="1" outline="0" axis="axisRow" fieldPosition="0"/>
    </format>
    <format dxfId="798">
      <pivotArea dataOnly="0" labelOnly="1" fieldPosition="0">
        <references count="1">
          <reference field="1" count="6">
            <x v="0"/>
            <x v="1"/>
            <x v="2"/>
            <x v="3"/>
            <x v="4"/>
            <x v="5"/>
          </reference>
        </references>
      </pivotArea>
    </format>
    <format dxfId="797">
      <pivotArea dataOnly="0" labelOnly="1" grandRow="1" outline="0" fieldPosition="0"/>
    </format>
    <format dxfId="796">
      <pivotArea dataOnly="0" labelOnly="1" fieldPosition="0">
        <references count="1">
          <reference field="3" count="5">
            <x v="0"/>
            <x v="1"/>
            <x v="2"/>
            <x v="3"/>
            <x v="4"/>
          </reference>
        </references>
      </pivotArea>
    </format>
    <format dxfId="795">
      <pivotArea dataOnly="0" labelOnly="1" grandCol="1" outline="0" fieldPosition="0"/>
    </format>
    <format dxfId="794">
      <pivotArea type="all" dataOnly="0" outline="0" fieldPosition="0"/>
    </format>
    <format dxfId="793">
      <pivotArea outline="0" collapsedLevelsAreSubtotals="1" fieldPosition="0"/>
    </format>
    <format dxfId="792">
      <pivotArea field="1" type="button" dataOnly="0" labelOnly="1" outline="0" axis="axisRow" fieldPosition="0"/>
    </format>
    <format dxfId="791">
      <pivotArea dataOnly="0" labelOnly="1" fieldPosition="0">
        <references count="1">
          <reference field="1" count="6">
            <x v="0"/>
            <x v="1"/>
            <x v="2"/>
            <x v="3"/>
            <x v="4"/>
            <x v="5"/>
          </reference>
        </references>
      </pivotArea>
    </format>
    <format dxfId="790">
      <pivotArea dataOnly="0" labelOnly="1" grandRow="1" outline="0" fieldPosition="0"/>
    </format>
    <format dxfId="789">
      <pivotArea dataOnly="0" labelOnly="1" fieldPosition="0">
        <references count="1">
          <reference field="3" count="5">
            <x v="0"/>
            <x v="1"/>
            <x v="2"/>
            <x v="3"/>
            <x v="4"/>
          </reference>
        </references>
      </pivotArea>
    </format>
    <format dxfId="788">
      <pivotArea dataOnly="0" labelOnly="1" grandCol="1" outline="0" fieldPosition="0"/>
    </format>
    <format dxfId="787">
      <pivotArea outline="0" collapsedLevelsAreSubtotals="1" fieldPosition="0"/>
    </format>
    <format dxfId="786">
      <pivotArea field="1" type="button" dataOnly="0" labelOnly="1" outline="0" axis="axisRow" fieldPosition="0"/>
    </format>
    <format dxfId="785">
      <pivotArea dataOnly="0" labelOnly="1" fieldPosition="0">
        <references count="1">
          <reference field="1" count="0"/>
        </references>
      </pivotArea>
    </format>
    <format dxfId="784">
      <pivotArea dataOnly="0" labelOnly="1" grandRow="1" outline="0" fieldPosition="0"/>
    </format>
    <format dxfId="783">
      <pivotArea dataOnly="0" labelOnly="1" fieldPosition="0">
        <references count="2">
          <reference field="0" count="1">
            <x v="30"/>
          </reference>
          <reference field="1" count="1" selected="0">
            <x v="0"/>
          </reference>
        </references>
      </pivotArea>
    </format>
    <format dxfId="782">
      <pivotArea dataOnly="0" labelOnly="1" fieldPosition="0">
        <references count="2">
          <reference field="0" count="2">
            <x v="16"/>
            <x v="22"/>
          </reference>
          <reference field="1" count="1" selected="0">
            <x v="1"/>
          </reference>
        </references>
      </pivotArea>
    </format>
    <format dxfId="781">
      <pivotArea dataOnly="0" labelOnly="1" fieldPosition="0">
        <references count="2">
          <reference field="0" count="14">
            <x v="2"/>
            <x v="5"/>
            <x v="6"/>
            <x v="14"/>
            <x v="21"/>
            <x v="23"/>
            <x v="28"/>
            <x v="31"/>
            <x v="37"/>
            <x v="38"/>
            <x v="42"/>
            <x v="43"/>
            <x v="45"/>
            <x v="47"/>
          </reference>
          <reference field="1" count="1" selected="0">
            <x v="2"/>
          </reference>
        </references>
      </pivotArea>
    </format>
    <format dxfId="780">
      <pivotArea dataOnly="0" labelOnly="1" fieldPosition="0">
        <references count="2">
          <reference field="0" count="9">
            <x v="7"/>
            <x v="11"/>
            <x v="12"/>
            <x v="17"/>
            <x v="19"/>
            <x v="32"/>
            <x v="35"/>
            <x v="40"/>
            <x v="44"/>
          </reference>
          <reference field="1" count="1" selected="0">
            <x v="3"/>
          </reference>
        </references>
      </pivotArea>
    </format>
    <format dxfId="779">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778">
      <pivotArea dataOnly="0" labelOnly="1" fieldPosition="0">
        <references count="2">
          <reference field="0" count="2">
            <x v="18"/>
            <x v="41"/>
          </reference>
          <reference field="1" count="1" selected="0">
            <x v="5"/>
          </reference>
        </references>
      </pivotArea>
    </format>
    <format dxfId="777">
      <pivotArea dataOnly="0" labelOnly="1" fieldPosition="0">
        <references count="2">
          <reference field="0" count="1">
            <x v="48"/>
          </reference>
          <reference field="1" count="1" selected="0">
            <x v="6"/>
          </reference>
        </references>
      </pivotArea>
    </format>
    <format dxfId="776">
      <pivotArea dataOnly="0" labelOnly="1" fieldPosition="0">
        <references count="1">
          <reference field="3" count="0"/>
        </references>
      </pivotArea>
    </format>
    <format dxfId="775">
      <pivotArea dataOnly="0" labelOnly="1" grandCol="1" outline="0" fieldPosition="0"/>
    </format>
    <format dxfId="774">
      <pivotArea outline="0" collapsedLevelsAreSubtotals="1" fieldPosition="0"/>
    </format>
    <format dxfId="773">
      <pivotArea field="1" type="button" dataOnly="0" labelOnly="1" outline="0" axis="axisRow" fieldPosition="0"/>
    </format>
    <format dxfId="772">
      <pivotArea dataOnly="0" labelOnly="1" fieldPosition="0">
        <references count="1">
          <reference field="1" count="0"/>
        </references>
      </pivotArea>
    </format>
    <format dxfId="771">
      <pivotArea dataOnly="0" labelOnly="1" grandRow="1" outline="0" fieldPosition="0"/>
    </format>
    <format dxfId="770">
      <pivotArea dataOnly="0" labelOnly="1" fieldPosition="0">
        <references count="2">
          <reference field="0" count="1">
            <x v="30"/>
          </reference>
          <reference field="1" count="1" selected="0">
            <x v="0"/>
          </reference>
        </references>
      </pivotArea>
    </format>
    <format dxfId="769">
      <pivotArea dataOnly="0" labelOnly="1" fieldPosition="0">
        <references count="2">
          <reference field="0" count="2">
            <x v="16"/>
            <x v="22"/>
          </reference>
          <reference field="1" count="1" selected="0">
            <x v="1"/>
          </reference>
        </references>
      </pivotArea>
    </format>
    <format dxfId="768">
      <pivotArea dataOnly="0" labelOnly="1" fieldPosition="0">
        <references count="2">
          <reference field="0" count="14">
            <x v="2"/>
            <x v="5"/>
            <x v="6"/>
            <x v="14"/>
            <x v="21"/>
            <x v="23"/>
            <x v="28"/>
            <x v="31"/>
            <x v="37"/>
            <x v="38"/>
            <x v="42"/>
            <x v="43"/>
            <x v="45"/>
            <x v="47"/>
          </reference>
          <reference field="1" count="1" selected="0">
            <x v="2"/>
          </reference>
        </references>
      </pivotArea>
    </format>
    <format dxfId="767">
      <pivotArea dataOnly="0" labelOnly="1" fieldPosition="0">
        <references count="2">
          <reference field="0" count="9">
            <x v="7"/>
            <x v="11"/>
            <x v="12"/>
            <x v="17"/>
            <x v="19"/>
            <x v="32"/>
            <x v="35"/>
            <x v="40"/>
            <x v="44"/>
          </reference>
          <reference field="1" count="1" selected="0">
            <x v="3"/>
          </reference>
        </references>
      </pivotArea>
    </format>
    <format dxfId="766">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765">
      <pivotArea dataOnly="0" labelOnly="1" fieldPosition="0">
        <references count="2">
          <reference field="0" count="2">
            <x v="18"/>
            <x v="41"/>
          </reference>
          <reference field="1" count="1" selected="0">
            <x v="5"/>
          </reference>
        </references>
      </pivotArea>
    </format>
    <format dxfId="764">
      <pivotArea dataOnly="0" labelOnly="1" fieldPosition="0">
        <references count="2">
          <reference field="0" count="1">
            <x v="48"/>
          </reference>
          <reference field="1" count="1" selected="0">
            <x v="6"/>
          </reference>
        </references>
      </pivotArea>
    </format>
    <format dxfId="763">
      <pivotArea dataOnly="0" labelOnly="1" fieldPosition="0">
        <references count="1">
          <reference field="3" count="0"/>
        </references>
      </pivotArea>
    </format>
    <format dxfId="762">
      <pivotArea dataOnly="0" labelOnly="1" grandCol="1" outline="0" fieldPosition="0"/>
    </format>
    <format dxfId="761">
      <pivotArea field="1" type="button" dataOnly="0" labelOnly="1" outline="0" axis="axisRow" fieldPosition="0"/>
    </format>
    <format dxfId="760">
      <pivotArea dataOnly="0" labelOnly="1" fieldPosition="0">
        <references count="1">
          <reference field="3" count="0"/>
        </references>
      </pivotArea>
    </format>
    <format dxfId="759">
      <pivotArea dataOnly="0" labelOnly="1" grandCol="1" outline="0" fieldPosition="0"/>
    </format>
    <format dxfId="758">
      <pivotArea field="1" type="button" dataOnly="0" labelOnly="1" outline="0" axis="axisRow" fieldPosition="0"/>
    </format>
    <format dxfId="757">
      <pivotArea dataOnly="0" labelOnly="1" fieldPosition="0">
        <references count="1">
          <reference field="3" count="0"/>
        </references>
      </pivotArea>
    </format>
    <format dxfId="756">
      <pivotArea dataOnly="0" labelOnly="1" grandCol="1" outline="0" fieldPosition="0"/>
    </format>
    <format dxfId="755">
      <pivotArea field="1" type="button" dataOnly="0" labelOnly="1" outline="0" axis="axisRow" fieldPosition="0"/>
    </format>
    <format dxfId="754">
      <pivotArea dataOnly="0" labelOnly="1" fieldPosition="0">
        <references count="1">
          <reference field="3" count="0"/>
        </references>
      </pivotArea>
    </format>
    <format dxfId="753">
      <pivotArea dataOnly="0" labelOnly="1" grandCol="1" outline="0" fieldPosition="0"/>
    </format>
    <format dxfId="752">
      <pivotArea collapsedLevelsAreSubtotals="1" fieldPosition="0">
        <references count="1">
          <reference field="1" count="1">
            <x v="0"/>
          </reference>
        </references>
      </pivotArea>
    </format>
    <format dxfId="751">
      <pivotArea collapsedLevelsAreSubtotals="1" fieldPosition="0">
        <references count="1">
          <reference field="1" count="1">
            <x v="1"/>
          </reference>
        </references>
      </pivotArea>
    </format>
    <format dxfId="750">
      <pivotArea collapsedLevelsAreSubtotals="1" fieldPosition="0">
        <references count="1">
          <reference field="1" count="1">
            <x v="2"/>
          </reference>
        </references>
      </pivotArea>
    </format>
    <format dxfId="749">
      <pivotArea collapsedLevelsAreSubtotals="1" fieldPosition="0">
        <references count="1">
          <reference field="1" count="1">
            <x v="3"/>
          </reference>
        </references>
      </pivotArea>
    </format>
    <format dxfId="748">
      <pivotArea collapsedLevelsAreSubtotals="1" fieldPosition="0">
        <references count="1">
          <reference field="1" count="1">
            <x v="4"/>
          </reference>
        </references>
      </pivotArea>
    </format>
    <format dxfId="747">
      <pivotArea collapsedLevelsAreSubtotals="1" fieldPosition="0">
        <references count="1">
          <reference field="1" count="1">
            <x v="5"/>
          </reference>
        </references>
      </pivotArea>
    </format>
    <format dxfId="746">
      <pivotArea dataOnly="0" labelOnly="1" fieldPosition="0">
        <references count="1">
          <reference field="1" count="6">
            <x v="0"/>
            <x v="1"/>
            <x v="2"/>
            <x v="3"/>
            <x v="4"/>
            <x v="5"/>
          </reference>
        </references>
      </pivotArea>
    </format>
    <format dxfId="745">
      <pivotArea dataOnly="0" labelOnly="1" fieldPosition="0">
        <references count="1">
          <reference field="1" count="6">
            <x v="0"/>
            <x v="1"/>
            <x v="2"/>
            <x v="3"/>
            <x v="4"/>
            <x v="5"/>
          </reference>
        </references>
      </pivotArea>
    </format>
    <format dxfId="744">
      <pivotArea grandRow="1" outline="0" collapsedLevelsAreSubtotals="1" fieldPosition="0"/>
    </format>
    <format dxfId="743">
      <pivotArea dataOnly="0" labelOnly="1" grandRow="1" outline="0" fieldPosition="0"/>
    </format>
    <format dxfId="742">
      <pivotArea dataOnly="0" labelOnly="1" fieldPosition="0">
        <references count="1">
          <reference field="3" count="5">
            <x v="0"/>
            <x v="1"/>
            <x v="2"/>
            <x v="3"/>
            <x v="4"/>
          </reference>
        </references>
      </pivotArea>
    </format>
    <format dxfId="741">
      <pivotArea dataOnly="0" labelOnly="1" grandCol="1" outline="0" fieldPosition="0"/>
    </format>
    <format dxfId="740">
      <pivotArea outline="0" collapsedLevelsAreSubtotals="1" fieldPosition="0"/>
    </format>
    <format dxfId="739">
      <pivotArea type="all" dataOnly="0" outline="0" fieldPosition="0"/>
    </format>
    <format dxfId="738">
      <pivotArea outline="0" collapsedLevelsAreSubtotals="1" fieldPosition="0"/>
    </format>
    <format dxfId="737">
      <pivotArea type="origin" dataOnly="0" labelOnly="1" outline="0" fieldPosition="0"/>
    </format>
    <format dxfId="736">
      <pivotArea field="3" type="button" dataOnly="0" labelOnly="1" outline="0" axis="axisCol" fieldPosition="0"/>
    </format>
    <format dxfId="735">
      <pivotArea type="topRight" dataOnly="0" labelOnly="1" outline="0" fieldPosition="0"/>
    </format>
    <format dxfId="734">
      <pivotArea field="1" type="button" dataOnly="0" labelOnly="1" outline="0" axis="axisRow" fieldPosition="0"/>
    </format>
    <format dxfId="733">
      <pivotArea dataOnly="0" labelOnly="1" fieldPosition="0">
        <references count="1">
          <reference field="1" count="6">
            <x v="0"/>
            <x v="1"/>
            <x v="2"/>
            <x v="3"/>
            <x v="4"/>
            <x v="5"/>
          </reference>
        </references>
      </pivotArea>
    </format>
    <format dxfId="732">
      <pivotArea dataOnly="0" labelOnly="1" grandRow="1" outline="0" fieldPosition="0"/>
    </format>
    <format dxfId="731">
      <pivotArea dataOnly="0" labelOnly="1" fieldPosition="0">
        <references count="1">
          <reference field="3" count="5">
            <x v="20"/>
            <x v="21"/>
            <x v="22"/>
            <x v="23"/>
            <x v="24"/>
          </reference>
        </references>
      </pivotArea>
    </format>
    <format dxfId="730">
      <pivotArea dataOnly="0" labelOnly="1" grandCol="1" outline="0" fieldPosition="0"/>
    </format>
    <format dxfId="729">
      <pivotArea dataOnly="0" labelOnly="1" fieldPosition="0">
        <references count="1">
          <reference field="3" count="5">
            <x v="20"/>
            <x v="21"/>
            <x v="22"/>
            <x v="23"/>
            <x v="24"/>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7C7810FD-BCC1-4829-962C-C69A2760A55B}"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F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4">
    <i>
      <x v="25"/>
    </i>
    <i>
      <x v="26"/>
    </i>
    <i>
      <x v="27"/>
    </i>
    <i t="grand">
      <x/>
    </i>
  </colItems>
  <pageFields count="1">
    <pageField fld="2" item="5" hier="-1"/>
  </pageFields>
  <dataFields count="1">
    <dataField name="Sum of Response Value" fld="5" baseField="0" baseItem="0"/>
  </dataFields>
  <formats count="76">
    <format dxfId="728">
      <pivotArea type="all" dataOnly="0" outline="0" fieldPosition="0"/>
    </format>
    <format dxfId="727">
      <pivotArea outline="0" collapsedLevelsAreSubtotals="1" fieldPosition="0"/>
    </format>
    <format dxfId="726">
      <pivotArea type="origin" dataOnly="0" labelOnly="1" outline="0" fieldPosition="0"/>
    </format>
    <format dxfId="725">
      <pivotArea field="3" type="button" dataOnly="0" labelOnly="1" outline="0" axis="axisCol" fieldPosition="0"/>
    </format>
    <format dxfId="724">
      <pivotArea type="topRight" dataOnly="0" labelOnly="1" outline="0" fieldPosition="0"/>
    </format>
    <format dxfId="723">
      <pivotArea field="1" type="button" dataOnly="0" labelOnly="1" outline="0" axis="axisRow" fieldPosition="0"/>
    </format>
    <format dxfId="722">
      <pivotArea dataOnly="0" labelOnly="1" fieldPosition="0">
        <references count="1">
          <reference field="1" count="6">
            <x v="0"/>
            <x v="1"/>
            <x v="2"/>
            <x v="3"/>
            <x v="4"/>
            <x v="5"/>
          </reference>
        </references>
      </pivotArea>
    </format>
    <format dxfId="721">
      <pivotArea dataOnly="0" labelOnly="1" grandRow="1" outline="0" fieldPosition="0"/>
    </format>
    <format dxfId="720">
      <pivotArea dataOnly="0" labelOnly="1" fieldPosition="0">
        <references count="1">
          <reference field="3" count="5">
            <x v="0"/>
            <x v="1"/>
            <x v="2"/>
            <x v="3"/>
            <x v="4"/>
          </reference>
        </references>
      </pivotArea>
    </format>
    <format dxfId="719">
      <pivotArea dataOnly="0" labelOnly="1" grandCol="1" outline="0" fieldPosition="0"/>
    </format>
    <format dxfId="718">
      <pivotArea type="all" dataOnly="0" outline="0" fieldPosition="0"/>
    </format>
    <format dxfId="717">
      <pivotArea outline="0" collapsedLevelsAreSubtotals="1" fieldPosition="0"/>
    </format>
    <format dxfId="716">
      <pivotArea field="1" type="button" dataOnly="0" labelOnly="1" outline="0" axis="axisRow" fieldPosition="0"/>
    </format>
    <format dxfId="715">
      <pivotArea dataOnly="0" labelOnly="1" fieldPosition="0">
        <references count="1">
          <reference field="1" count="6">
            <x v="0"/>
            <x v="1"/>
            <x v="2"/>
            <x v="3"/>
            <x v="4"/>
            <x v="5"/>
          </reference>
        </references>
      </pivotArea>
    </format>
    <format dxfId="714">
      <pivotArea dataOnly="0" labelOnly="1" grandRow="1" outline="0" fieldPosition="0"/>
    </format>
    <format dxfId="713">
      <pivotArea dataOnly="0" labelOnly="1" fieldPosition="0">
        <references count="1">
          <reference field="3" count="5">
            <x v="0"/>
            <x v="1"/>
            <x v="2"/>
            <x v="3"/>
            <x v="4"/>
          </reference>
        </references>
      </pivotArea>
    </format>
    <format dxfId="712">
      <pivotArea dataOnly="0" labelOnly="1" grandCol="1" outline="0" fieldPosition="0"/>
    </format>
    <format dxfId="711">
      <pivotArea outline="0" collapsedLevelsAreSubtotals="1" fieldPosition="0"/>
    </format>
    <format dxfId="710">
      <pivotArea field="1" type="button" dataOnly="0" labelOnly="1" outline="0" axis="axisRow" fieldPosition="0"/>
    </format>
    <format dxfId="709">
      <pivotArea dataOnly="0" labelOnly="1" fieldPosition="0">
        <references count="1">
          <reference field="1" count="0"/>
        </references>
      </pivotArea>
    </format>
    <format dxfId="708">
      <pivotArea dataOnly="0" labelOnly="1" grandRow="1" outline="0" fieldPosition="0"/>
    </format>
    <format dxfId="707">
      <pivotArea dataOnly="0" labelOnly="1" fieldPosition="0">
        <references count="2">
          <reference field="0" count="1">
            <x v="30"/>
          </reference>
          <reference field="1" count="1" selected="0">
            <x v="0"/>
          </reference>
        </references>
      </pivotArea>
    </format>
    <format dxfId="706">
      <pivotArea dataOnly="0" labelOnly="1" fieldPosition="0">
        <references count="2">
          <reference field="0" count="2">
            <x v="16"/>
            <x v="22"/>
          </reference>
          <reference field="1" count="1" selected="0">
            <x v="1"/>
          </reference>
        </references>
      </pivotArea>
    </format>
    <format dxfId="705">
      <pivotArea dataOnly="0" labelOnly="1" fieldPosition="0">
        <references count="2">
          <reference field="0" count="14">
            <x v="2"/>
            <x v="5"/>
            <x v="6"/>
            <x v="14"/>
            <x v="21"/>
            <x v="23"/>
            <x v="28"/>
            <x v="31"/>
            <x v="37"/>
            <x v="38"/>
            <x v="42"/>
            <x v="43"/>
            <x v="45"/>
            <x v="47"/>
          </reference>
          <reference field="1" count="1" selected="0">
            <x v="2"/>
          </reference>
        </references>
      </pivotArea>
    </format>
    <format dxfId="704">
      <pivotArea dataOnly="0" labelOnly="1" fieldPosition="0">
        <references count="2">
          <reference field="0" count="9">
            <x v="7"/>
            <x v="11"/>
            <x v="12"/>
            <x v="17"/>
            <x v="19"/>
            <x v="32"/>
            <x v="35"/>
            <x v="40"/>
            <x v="44"/>
          </reference>
          <reference field="1" count="1" selected="0">
            <x v="3"/>
          </reference>
        </references>
      </pivotArea>
    </format>
    <format dxfId="703">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702">
      <pivotArea dataOnly="0" labelOnly="1" fieldPosition="0">
        <references count="2">
          <reference field="0" count="2">
            <x v="18"/>
            <x v="41"/>
          </reference>
          <reference field="1" count="1" selected="0">
            <x v="5"/>
          </reference>
        </references>
      </pivotArea>
    </format>
    <format dxfId="701">
      <pivotArea dataOnly="0" labelOnly="1" fieldPosition="0">
        <references count="2">
          <reference field="0" count="1">
            <x v="48"/>
          </reference>
          <reference field="1" count="1" selected="0">
            <x v="6"/>
          </reference>
        </references>
      </pivotArea>
    </format>
    <format dxfId="700">
      <pivotArea dataOnly="0" labelOnly="1" fieldPosition="0">
        <references count="1">
          <reference field="3" count="0"/>
        </references>
      </pivotArea>
    </format>
    <format dxfId="699">
      <pivotArea dataOnly="0" labelOnly="1" grandCol="1" outline="0" fieldPosition="0"/>
    </format>
    <format dxfId="698">
      <pivotArea outline="0" collapsedLevelsAreSubtotals="1" fieldPosition="0"/>
    </format>
    <format dxfId="697">
      <pivotArea field="1" type="button" dataOnly="0" labelOnly="1" outline="0" axis="axisRow" fieldPosition="0"/>
    </format>
    <format dxfId="696">
      <pivotArea dataOnly="0" labelOnly="1" fieldPosition="0">
        <references count="1">
          <reference field="1" count="0"/>
        </references>
      </pivotArea>
    </format>
    <format dxfId="695">
      <pivotArea dataOnly="0" labelOnly="1" grandRow="1" outline="0" fieldPosition="0"/>
    </format>
    <format dxfId="694">
      <pivotArea dataOnly="0" labelOnly="1" fieldPosition="0">
        <references count="2">
          <reference field="0" count="1">
            <x v="30"/>
          </reference>
          <reference field="1" count="1" selected="0">
            <x v="0"/>
          </reference>
        </references>
      </pivotArea>
    </format>
    <format dxfId="693">
      <pivotArea dataOnly="0" labelOnly="1" fieldPosition="0">
        <references count="2">
          <reference field="0" count="2">
            <x v="16"/>
            <x v="22"/>
          </reference>
          <reference field="1" count="1" selected="0">
            <x v="1"/>
          </reference>
        </references>
      </pivotArea>
    </format>
    <format dxfId="692">
      <pivotArea dataOnly="0" labelOnly="1" fieldPosition="0">
        <references count="2">
          <reference field="0" count="14">
            <x v="2"/>
            <x v="5"/>
            <x v="6"/>
            <x v="14"/>
            <x v="21"/>
            <x v="23"/>
            <x v="28"/>
            <x v="31"/>
            <x v="37"/>
            <x v="38"/>
            <x v="42"/>
            <x v="43"/>
            <x v="45"/>
            <x v="47"/>
          </reference>
          <reference field="1" count="1" selected="0">
            <x v="2"/>
          </reference>
        </references>
      </pivotArea>
    </format>
    <format dxfId="691">
      <pivotArea dataOnly="0" labelOnly="1" fieldPosition="0">
        <references count="2">
          <reference field="0" count="9">
            <x v="7"/>
            <x v="11"/>
            <x v="12"/>
            <x v="17"/>
            <x v="19"/>
            <x v="32"/>
            <x v="35"/>
            <x v="40"/>
            <x v="44"/>
          </reference>
          <reference field="1" count="1" selected="0">
            <x v="3"/>
          </reference>
        </references>
      </pivotArea>
    </format>
    <format dxfId="690">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689">
      <pivotArea dataOnly="0" labelOnly="1" fieldPosition="0">
        <references count="2">
          <reference field="0" count="2">
            <x v="18"/>
            <x v="41"/>
          </reference>
          <reference field="1" count="1" selected="0">
            <x v="5"/>
          </reference>
        </references>
      </pivotArea>
    </format>
    <format dxfId="688">
      <pivotArea dataOnly="0" labelOnly="1" fieldPosition="0">
        <references count="2">
          <reference field="0" count="1">
            <x v="48"/>
          </reference>
          <reference field="1" count="1" selected="0">
            <x v="6"/>
          </reference>
        </references>
      </pivotArea>
    </format>
    <format dxfId="687">
      <pivotArea dataOnly="0" labelOnly="1" fieldPosition="0">
        <references count="1">
          <reference field="3" count="0"/>
        </references>
      </pivotArea>
    </format>
    <format dxfId="686">
      <pivotArea dataOnly="0" labelOnly="1" grandCol="1" outline="0" fieldPosition="0"/>
    </format>
    <format dxfId="685">
      <pivotArea field="1" type="button" dataOnly="0" labelOnly="1" outline="0" axis="axisRow" fieldPosition="0"/>
    </format>
    <format dxfId="684">
      <pivotArea dataOnly="0" labelOnly="1" fieldPosition="0">
        <references count="1">
          <reference field="3" count="0"/>
        </references>
      </pivotArea>
    </format>
    <format dxfId="683">
      <pivotArea dataOnly="0" labelOnly="1" grandCol="1" outline="0" fieldPosition="0"/>
    </format>
    <format dxfId="682">
      <pivotArea field="1" type="button" dataOnly="0" labelOnly="1" outline="0" axis="axisRow" fieldPosition="0"/>
    </format>
    <format dxfId="681">
      <pivotArea dataOnly="0" labelOnly="1" fieldPosition="0">
        <references count="1">
          <reference field="3" count="0"/>
        </references>
      </pivotArea>
    </format>
    <format dxfId="680">
      <pivotArea dataOnly="0" labelOnly="1" grandCol="1" outline="0" fieldPosition="0"/>
    </format>
    <format dxfId="679">
      <pivotArea field="1" type="button" dataOnly="0" labelOnly="1" outline="0" axis="axisRow" fieldPosition="0"/>
    </format>
    <format dxfId="678">
      <pivotArea dataOnly="0" labelOnly="1" fieldPosition="0">
        <references count="1">
          <reference field="3" count="0"/>
        </references>
      </pivotArea>
    </format>
    <format dxfId="677">
      <pivotArea dataOnly="0" labelOnly="1" grandCol="1" outline="0" fieldPosition="0"/>
    </format>
    <format dxfId="676">
      <pivotArea collapsedLevelsAreSubtotals="1" fieldPosition="0">
        <references count="1">
          <reference field="1" count="1">
            <x v="0"/>
          </reference>
        </references>
      </pivotArea>
    </format>
    <format dxfId="675">
      <pivotArea collapsedLevelsAreSubtotals="1" fieldPosition="0">
        <references count="1">
          <reference field="1" count="1">
            <x v="1"/>
          </reference>
        </references>
      </pivotArea>
    </format>
    <format dxfId="674">
      <pivotArea collapsedLevelsAreSubtotals="1" fieldPosition="0">
        <references count="1">
          <reference field="1" count="1">
            <x v="2"/>
          </reference>
        </references>
      </pivotArea>
    </format>
    <format dxfId="673">
      <pivotArea collapsedLevelsAreSubtotals="1" fieldPosition="0">
        <references count="1">
          <reference field="1" count="1">
            <x v="3"/>
          </reference>
        </references>
      </pivotArea>
    </format>
    <format dxfId="672">
      <pivotArea collapsedLevelsAreSubtotals="1" fieldPosition="0">
        <references count="1">
          <reference field="1" count="1">
            <x v="4"/>
          </reference>
        </references>
      </pivotArea>
    </format>
    <format dxfId="671">
      <pivotArea collapsedLevelsAreSubtotals="1" fieldPosition="0">
        <references count="1">
          <reference field="1" count="1">
            <x v="5"/>
          </reference>
        </references>
      </pivotArea>
    </format>
    <format dxfId="670">
      <pivotArea dataOnly="0" labelOnly="1" fieldPosition="0">
        <references count="1">
          <reference field="1" count="6">
            <x v="0"/>
            <x v="1"/>
            <x v="2"/>
            <x v="3"/>
            <x v="4"/>
            <x v="5"/>
          </reference>
        </references>
      </pivotArea>
    </format>
    <format dxfId="669">
      <pivotArea dataOnly="0" labelOnly="1" fieldPosition="0">
        <references count="1">
          <reference field="1" count="6">
            <x v="0"/>
            <x v="1"/>
            <x v="2"/>
            <x v="3"/>
            <x v="4"/>
            <x v="5"/>
          </reference>
        </references>
      </pivotArea>
    </format>
    <format dxfId="668">
      <pivotArea grandRow="1" outline="0" collapsedLevelsAreSubtotals="1" fieldPosition="0"/>
    </format>
    <format dxfId="667">
      <pivotArea dataOnly="0" labelOnly="1" grandRow="1" outline="0" fieldPosition="0"/>
    </format>
    <format dxfId="666">
      <pivotArea dataOnly="0" labelOnly="1" fieldPosition="0">
        <references count="1">
          <reference field="3" count="5">
            <x v="0"/>
            <x v="1"/>
            <x v="2"/>
            <x v="3"/>
            <x v="4"/>
          </reference>
        </references>
      </pivotArea>
    </format>
    <format dxfId="665">
      <pivotArea dataOnly="0" labelOnly="1" grandCol="1" outline="0" fieldPosition="0"/>
    </format>
    <format dxfId="664">
      <pivotArea outline="0" collapsedLevelsAreSubtotals="1" fieldPosition="0"/>
    </format>
    <format dxfId="663">
      <pivotArea type="all" dataOnly="0" outline="0" fieldPosition="0"/>
    </format>
    <format dxfId="662">
      <pivotArea outline="0" collapsedLevelsAreSubtotals="1" fieldPosition="0"/>
    </format>
    <format dxfId="661">
      <pivotArea type="origin" dataOnly="0" labelOnly="1" outline="0" fieldPosition="0"/>
    </format>
    <format dxfId="660">
      <pivotArea field="3" type="button" dataOnly="0" labelOnly="1" outline="0" axis="axisCol" fieldPosition="0"/>
    </format>
    <format dxfId="659">
      <pivotArea type="topRight" dataOnly="0" labelOnly="1" outline="0" fieldPosition="0"/>
    </format>
    <format dxfId="658">
      <pivotArea field="1" type="button" dataOnly="0" labelOnly="1" outline="0" axis="axisRow" fieldPosition="0"/>
    </format>
    <format dxfId="657">
      <pivotArea dataOnly="0" labelOnly="1" fieldPosition="0">
        <references count="1">
          <reference field="1" count="6">
            <x v="0"/>
            <x v="1"/>
            <x v="2"/>
            <x v="3"/>
            <x v="4"/>
            <x v="5"/>
          </reference>
        </references>
      </pivotArea>
    </format>
    <format dxfId="656">
      <pivotArea dataOnly="0" labelOnly="1" grandRow="1" outline="0" fieldPosition="0"/>
    </format>
    <format dxfId="655">
      <pivotArea dataOnly="0" labelOnly="1" fieldPosition="0">
        <references count="1">
          <reference field="3" count="3">
            <x v="25"/>
            <x v="26"/>
            <x v="27"/>
          </reference>
        </references>
      </pivotArea>
    </format>
    <format dxfId="654">
      <pivotArea dataOnly="0" labelOnly="1" grandCol="1" outline="0" fieldPosition="0"/>
    </format>
    <format dxfId="653">
      <pivotArea dataOnly="0" labelOnly="1" fieldPosition="0">
        <references count="1">
          <reference field="3" count="3">
            <x v="25"/>
            <x v="26"/>
            <x v="27"/>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CA67409E-F8CA-40FD-A3C1-214532E410EB}"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E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3">
    <i>
      <x v="28"/>
    </i>
    <i>
      <x v="29"/>
    </i>
    <i t="grand">
      <x/>
    </i>
  </colItems>
  <pageFields count="1">
    <pageField fld="2" item="6" hier="-1"/>
  </pageFields>
  <dataFields count="1">
    <dataField name="Sum of Response Value" fld="5" baseField="0" baseItem="0"/>
  </dataFields>
  <formats count="76">
    <format dxfId="652">
      <pivotArea type="all" dataOnly="0" outline="0" fieldPosition="0"/>
    </format>
    <format dxfId="651">
      <pivotArea outline="0" collapsedLevelsAreSubtotals="1" fieldPosition="0"/>
    </format>
    <format dxfId="650">
      <pivotArea type="origin" dataOnly="0" labelOnly="1" outline="0" fieldPosition="0"/>
    </format>
    <format dxfId="649">
      <pivotArea field="3" type="button" dataOnly="0" labelOnly="1" outline="0" axis="axisCol" fieldPosition="0"/>
    </format>
    <format dxfId="648">
      <pivotArea type="topRight" dataOnly="0" labelOnly="1" outline="0" fieldPosition="0"/>
    </format>
    <format dxfId="647">
      <pivotArea field="1" type="button" dataOnly="0" labelOnly="1" outline="0" axis="axisRow" fieldPosition="0"/>
    </format>
    <format dxfId="646">
      <pivotArea dataOnly="0" labelOnly="1" fieldPosition="0">
        <references count="1">
          <reference field="1" count="6">
            <x v="0"/>
            <x v="1"/>
            <x v="2"/>
            <x v="3"/>
            <x v="4"/>
            <x v="5"/>
          </reference>
        </references>
      </pivotArea>
    </format>
    <format dxfId="645">
      <pivotArea dataOnly="0" labelOnly="1" grandRow="1" outline="0" fieldPosition="0"/>
    </format>
    <format dxfId="644">
      <pivotArea dataOnly="0" labelOnly="1" fieldPosition="0">
        <references count="1">
          <reference field="3" count="5">
            <x v="0"/>
            <x v="1"/>
            <x v="2"/>
            <x v="3"/>
            <x v="4"/>
          </reference>
        </references>
      </pivotArea>
    </format>
    <format dxfId="643">
      <pivotArea dataOnly="0" labelOnly="1" grandCol="1" outline="0" fieldPosition="0"/>
    </format>
    <format dxfId="642">
      <pivotArea type="all" dataOnly="0" outline="0" fieldPosition="0"/>
    </format>
    <format dxfId="641">
      <pivotArea outline="0" collapsedLevelsAreSubtotals="1" fieldPosition="0"/>
    </format>
    <format dxfId="640">
      <pivotArea field="1" type="button" dataOnly="0" labelOnly="1" outline="0" axis="axisRow" fieldPosition="0"/>
    </format>
    <format dxfId="639">
      <pivotArea dataOnly="0" labelOnly="1" fieldPosition="0">
        <references count="1">
          <reference field="1" count="6">
            <x v="0"/>
            <x v="1"/>
            <x v="2"/>
            <x v="3"/>
            <x v="4"/>
            <x v="5"/>
          </reference>
        </references>
      </pivotArea>
    </format>
    <format dxfId="638">
      <pivotArea dataOnly="0" labelOnly="1" grandRow="1" outline="0" fieldPosition="0"/>
    </format>
    <format dxfId="637">
      <pivotArea dataOnly="0" labelOnly="1" fieldPosition="0">
        <references count="1">
          <reference field="3" count="5">
            <x v="0"/>
            <x v="1"/>
            <x v="2"/>
            <x v="3"/>
            <x v="4"/>
          </reference>
        </references>
      </pivotArea>
    </format>
    <format dxfId="636">
      <pivotArea dataOnly="0" labelOnly="1" grandCol="1" outline="0" fieldPosition="0"/>
    </format>
    <format dxfId="635">
      <pivotArea outline="0" collapsedLevelsAreSubtotals="1" fieldPosition="0"/>
    </format>
    <format dxfId="634">
      <pivotArea field="1" type="button" dataOnly="0" labelOnly="1" outline="0" axis="axisRow" fieldPosition="0"/>
    </format>
    <format dxfId="633">
      <pivotArea dataOnly="0" labelOnly="1" fieldPosition="0">
        <references count="1">
          <reference field="1" count="0"/>
        </references>
      </pivotArea>
    </format>
    <format dxfId="632">
      <pivotArea dataOnly="0" labelOnly="1" grandRow="1" outline="0" fieldPosition="0"/>
    </format>
    <format dxfId="631">
      <pivotArea dataOnly="0" labelOnly="1" fieldPosition="0">
        <references count="2">
          <reference field="0" count="1">
            <x v="30"/>
          </reference>
          <reference field="1" count="1" selected="0">
            <x v="0"/>
          </reference>
        </references>
      </pivotArea>
    </format>
    <format dxfId="630">
      <pivotArea dataOnly="0" labelOnly="1" fieldPosition="0">
        <references count="2">
          <reference field="0" count="2">
            <x v="16"/>
            <x v="22"/>
          </reference>
          <reference field="1" count="1" selected="0">
            <x v="1"/>
          </reference>
        </references>
      </pivotArea>
    </format>
    <format dxfId="629">
      <pivotArea dataOnly="0" labelOnly="1" fieldPosition="0">
        <references count="2">
          <reference field="0" count="14">
            <x v="2"/>
            <x v="5"/>
            <x v="6"/>
            <x v="14"/>
            <x v="21"/>
            <x v="23"/>
            <x v="28"/>
            <x v="31"/>
            <x v="37"/>
            <x v="38"/>
            <x v="42"/>
            <x v="43"/>
            <x v="45"/>
            <x v="47"/>
          </reference>
          <reference field="1" count="1" selected="0">
            <x v="2"/>
          </reference>
        </references>
      </pivotArea>
    </format>
    <format dxfId="628">
      <pivotArea dataOnly="0" labelOnly="1" fieldPosition="0">
        <references count="2">
          <reference field="0" count="9">
            <x v="7"/>
            <x v="11"/>
            <x v="12"/>
            <x v="17"/>
            <x v="19"/>
            <x v="32"/>
            <x v="35"/>
            <x v="40"/>
            <x v="44"/>
          </reference>
          <reference field="1" count="1" selected="0">
            <x v="3"/>
          </reference>
        </references>
      </pivotArea>
    </format>
    <format dxfId="627">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626">
      <pivotArea dataOnly="0" labelOnly="1" fieldPosition="0">
        <references count="2">
          <reference field="0" count="2">
            <x v="18"/>
            <x v="41"/>
          </reference>
          <reference field="1" count="1" selected="0">
            <x v="5"/>
          </reference>
        </references>
      </pivotArea>
    </format>
    <format dxfId="625">
      <pivotArea dataOnly="0" labelOnly="1" fieldPosition="0">
        <references count="2">
          <reference field="0" count="1">
            <x v="48"/>
          </reference>
          <reference field="1" count="1" selected="0">
            <x v="6"/>
          </reference>
        </references>
      </pivotArea>
    </format>
    <format dxfId="624">
      <pivotArea dataOnly="0" labelOnly="1" fieldPosition="0">
        <references count="1">
          <reference field="3" count="0"/>
        </references>
      </pivotArea>
    </format>
    <format dxfId="623">
      <pivotArea dataOnly="0" labelOnly="1" grandCol="1" outline="0" fieldPosition="0"/>
    </format>
    <format dxfId="622">
      <pivotArea outline="0" collapsedLevelsAreSubtotals="1" fieldPosition="0"/>
    </format>
    <format dxfId="621">
      <pivotArea field="1" type="button" dataOnly="0" labelOnly="1" outline="0" axis="axisRow" fieldPosition="0"/>
    </format>
    <format dxfId="620">
      <pivotArea dataOnly="0" labelOnly="1" fieldPosition="0">
        <references count="1">
          <reference field="1" count="0"/>
        </references>
      </pivotArea>
    </format>
    <format dxfId="619">
      <pivotArea dataOnly="0" labelOnly="1" grandRow="1" outline="0" fieldPosition="0"/>
    </format>
    <format dxfId="618">
      <pivotArea dataOnly="0" labelOnly="1" fieldPosition="0">
        <references count="2">
          <reference field="0" count="1">
            <x v="30"/>
          </reference>
          <reference field="1" count="1" selected="0">
            <x v="0"/>
          </reference>
        </references>
      </pivotArea>
    </format>
    <format dxfId="617">
      <pivotArea dataOnly="0" labelOnly="1" fieldPosition="0">
        <references count="2">
          <reference field="0" count="2">
            <x v="16"/>
            <x v="22"/>
          </reference>
          <reference field="1" count="1" selected="0">
            <x v="1"/>
          </reference>
        </references>
      </pivotArea>
    </format>
    <format dxfId="616">
      <pivotArea dataOnly="0" labelOnly="1" fieldPosition="0">
        <references count="2">
          <reference field="0" count="14">
            <x v="2"/>
            <x v="5"/>
            <x v="6"/>
            <x v="14"/>
            <x v="21"/>
            <x v="23"/>
            <x v="28"/>
            <x v="31"/>
            <x v="37"/>
            <x v="38"/>
            <x v="42"/>
            <x v="43"/>
            <x v="45"/>
            <x v="47"/>
          </reference>
          <reference field="1" count="1" selected="0">
            <x v="2"/>
          </reference>
        </references>
      </pivotArea>
    </format>
    <format dxfId="615">
      <pivotArea dataOnly="0" labelOnly="1" fieldPosition="0">
        <references count="2">
          <reference field="0" count="9">
            <x v="7"/>
            <x v="11"/>
            <x v="12"/>
            <x v="17"/>
            <x v="19"/>
            <x v="32"/>
            <x v="35"/>
            <x v="40"/>
            <x v="44"/>
          </reference>
          <reference field="1" count="1" selected="0">
            <x v="3"/>
          </reference>
        </references>
      </pivotArea>
    </format>
    <format dxfId="614">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613">
      <pivotArea dataOnly="0" labelOnly="1" fieldPosition="0">
        <references count="2">
          <reference field="0" count="2">
            <x v="18"/>
            <x v="41"/>
          </reference>
          <reference field="1" count="1" selected="0">
            <x v="5"/>
          </reference>
        </references>
      </pivotArea>
    </format>
    <format dxfId="612">
      <pivotArea dataOnly="0" labelOnly="1" fieldPosition="0">
        <references count="2">
          <reference field="0" count="1">
            <x v="48"/>
          </reference>
          <reference field="1" count="1" selected="0">
            <x v="6"/>
          </reference>
        </references>
      </pivotArea>
    </format>
    <format dxfId="611">
      <pivotArea dataOnly="0" labelOnly="1" fieldPosition="0">
        <references count="1">
          <reference field="3" count="0"/>
        </references>
      </pivotArea>
    </format>
    <format dxfId="610">
      <pivotArea dataOnly="0" labelOnly="1" grandCol="1" outline="0" fieldPosition="0"/>
    </format>
    <format dxfId="609">
      <pivotArea field="1" type="button" dataOnly="0" labelOnly="1" outline="0" axis="axisRow" fieldPosition="0"/>
    </format>
    <format dxfId="608">
      <pivotArea dataOnly="0" labelOnly="1" fieldPosition="0">
        <references count="1">
          <reference field="3" count="0"/>
        </references>
      </pivotArea>
    </format>
    <format dxfId="607">
      <pivotArea dataOnly="0" labelOnly="1" grandCol="1" outline="0" fieldPosition="0"/>
    </format>
    <format dxfId="606">
      <pivotArea field="1" type="button" dataOnly="0" labelOnly="1" outline="0" axis="axisRow" fieldPosition="0"/>
    </format>
    <format dxfId="605">
      <pivotArea dataOnly="0" labelOnly="1" fieldPosition="0">
        <references count="1">
          <reference field="3" count="0"/>
        </references>
      </pivotArea>
    </format>
    <format dxfId="604">
      <pivotArea dataOnly="0" labelOnly="1" grandCol="1" outline="0" fieldPosition="0"/>
    </format>
    <format dxfId="603">
      <pivotArea field="1" type="button" dataOnly="0" labelOnly="1" outline="0" axis="axisRow" fieldPosition="0"/>
    </format>
    <format dxfId="602">
      <pivotArea dataOnly="0" labelOnly="1" fieldPosition="0">
        <references count="1">
          <reference field="3" count="0"/>
        </references>
      </pivotArea>
    </format>
    <format dxfId="601">
      <pivotArea dataOnly="0" labelOnly="1" grandCol="1" outline="0" fieldPosition="0"/>
    </format>
    <format dxfId="600">
      <pivotArea collapsedLevelsAreSubtotals="1" fieldPosition="0">
        <references count="1">
          <reference field="1" count="1">
            <x v="0"/>
          </reference>
        </references>
      </pivotArea>
    </format>
    <format dxfId="599">
      <pivotArea collapsedLevelsAreSubtotals="1" fieldPosition="0">
        <references count="1">
          <reference field="1" count="1">
            <x v="1"/>
          </reference>
        </references>
      </pivotArea>
    </format>
    <format dxfId="598">
      <pivotArea collapsedLevelsAreSubtotals="1" fieldPosition="0">
        <references count="1">
          <reference field="1" count="1">
            <x v="2"/>
          </reference>
        </references>
      </pivotArea>
    </format>
    <format dxfId="597">
      <pivotArea collapsedLevelsAreSubtotals="1" fieldPosition="0">
        <references count="1">
          <reference field="1" count="1">
            <x v="3"/>
          </reference>
        </references>
      </pivotArea>
    </format>
    <format dxfId="596">
      <pivotArea collapsedLevelsAreSubtotals="1" fieldPosition="0">
        <references count="1">
          <reference field="1" count="1">
            <x v="4"/>
          </reference>
        </references>
      </pivotArea>
    </format>
    <format dxfId="595">
      <pivotArea collapsedLevelsAreSubtotals="1" fieldPosition="0">
        <references count="1">
          <reference field="1" count="1">
            <x v="5"/>
          </reference>
        </references>
      </pivotArea>
    </format>
    <format dxfId="594">
      <pivotArea dataOnly="0" labelOnly="1" fieldPosition="0">
        <references count="1">
          <reference field="1" count="6">
            <x v="0"/>
            <x v="1"/>
            <x v="2"/>
            <x v="3"/>
            <x v="4"/>
            <x v="5"/>
          </reference>
        </references>
      </pivotArea>
    </format>
    <format dxfId="593">
      <pivotArea dataOnly="0" labelOnly="1" fieldPosition="0">
        <references count="1">
          <reference field="1" count="6">
            <x v="0"/>
            <x v="1"/>
            <x v="2"/>
            <x v="3"/>
            <x v="4"/>
            <x v="5"/>
          </reference>
        </references>
      </pivotArea>
    </format>
    <format dxfId="592">
      <pivotArea grandRow="1" outline="0" collapsedLevelsAreSubtotals="1" fieldPosition="0"/>
    </format>
    <format dxfId="591">
      <pivotArea dataOnly="0" labelOnly="1" grandRow="1" outline="0" fieldPosition="0"/>
    </format>
    <format dxfId="590">
      <pivotArea dataOnly="0" labelOnly="1" fieldPosition="0">
        <references count="1">
          <reference field="3" count="5">
            <x v="0"/>
            <x v="1"/>
            <x v="2"/>
            <x v="3"/>
            <x v="4"/>
          </reference>
        </references>
      </pivotArea>
    </format>
    <format dxfId="589">
      <pivotArea dataOnly="0" labelOnly="1" grandCol="1" outline="0" fieldPosition="0"/>
    </format>
    <format dxfId="588">
      <pivotArea outline="0" collapsedLevelsAreSubtotals="1" fieldPosition="0"/>
    </format>
    <format dxfId="587">
      <pivotArea type="all" dataOnly="0" outline="0" fieldPosition="0"/>
    </format>
    <format dxfId="586">
      <pivotArea outline="0" collapsedLevelsAreSubtotals="1" fieldPosition="0"/>
    </format>
    <format dxfId="585">
      <pivotArea type="origin" dataOnly="0" labelOnly="1" outline="0" fieldPosition="0"/>
    </format>
    <format dxfId="584">
      <pivotArea field="3" type="button" dataOnly="0" labelOnly="1" outline="0" axis="axisCol" fieldPosition="0"/>
    </format>
    <format dxfId="583">
      <pivotArea type="topRight" dataOnly="0" labelOnly="1" outline="0" fieldPosition="0"/>
    </format>
    <format dxfId="582">
      <pivotArea field="1" type="button" dataOnly="0" labelOnly="1" outline="0" axis="axisRow" fieldPosition="0"/>
    </format>
    <format dxfId="581">
      <pivotArea dataOnly="0" labelOnly="1" fieldPosition="0">
        <references count="1">
          <reference field="1" count="6">
            <x v="0"/>
            <x v="1"/>
            <x v="2"/>
            <x v="3"/>
            <x v="4"/>
            <x v="5"/>
          </reference>
        </references>
      </pivotArea>
    </format>
    <format dxfId="580">
      <pivotArea dataOnly="0" labelOnly="1" grandRow="1" outline="0" fieldPosition="0"/>
    </format>
    <format dxfId="579">
      <pivotArea dataOnly="0" labelOnly="1" fieldPosition="0">
        <references count="1">
          <reference field="3" count="2">
            <x v="28"/>
            <x v="29"/>
          </reference>
        </references>
      </pivotArea>
    </format>
    <format dxfId="578">
      <pivotArea dataOnly="0" labelOnly="1" grandCol="1" outline="0" fieldPosition="0"/>
    </format>
    <format dxfId="577">
      <pivotArea dataOnly="0" labelOnly="1" fieldPosition="0">
        <references count="1">
          <reference field="3" count="2">
            <x v="28"/>
            <x v="29"/>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2BCBF88B-7414-4601-94A9-B4D589107D82}" name="PivotTable2"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rowHeaderCaption="Stakeholder">
  <location ref="B10:E18"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sd="0"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3">
    <i>
      <x v="30"/>
    </i>
    <i>
      <x v="31"/>
    </i>
    <i t="grand">
      <x/>
    </i>
  </colItems>
  <pageFields count="1">
    <pageField fld="2" item="7" hier="-1"/>
  </pageFields>
  <dataFields count="1">
    <dataField name="Sum of Response Value" fld="5" baseField="0" baseItem="0"/>
  </dataFields>
  <formats count="76">
    <format dxfId="576">
      <pivotArea type="all" dataOnly="0" outline="0" fieldPosition="0"/>
    </format>
    <format dxfId="575">
      <pivotArea outline="0" collapsedLevelsAreSubtotals="1" fieldPosition="0"/>
    </format>
    <format dxfId="574">
      <pivotArea type="origin" dataOnly="0" labelOnly="1" outline="0" fieldPosition="0"/>
    </format>
    <format dxfId="573">
      <pivotArea field="3" type="button" dataOnly="0" labelOnly="1" outline="0" axis="axisCol" fieldPosition="0"/>
    </format>
    <format dxfId="572">
      <pivotArea type="topRight" dataOnly="0" labelOnly="1" outline="0" fieldPosition="0"/>
    </format>
    <format dxfId="571">
      <pivotArea field="1" type="button" dataOnly="0" labelOnly="1" outline="0" axis="axisRow" fieldPosition="0"/>
    </format>
    <format dxfId="570">
      <pivotArea dataOnly="0" labelOnly="1" fieldPosition="0">
        <references count="1">
          <reference field="1" count="6">
            <x v="0"/>
            <x v="1"/>
            <x v="2"/>
            <x v="3"/>
            <x v="4"/>
            <x v="5"/>
          </reference>
        </references>
      </pivotArea>
    </format>
    <format dxfId="569">
      <pivotArea dataOnly="0" labelOnly="1" grandRow="1" outline="0" fieldPosition="0"/>
    </format>
    <format dxfId="568">
      <pivotArea dataOnly="0" labelOnly="1" fieldPosition="0">
        <references count="1">
          <reference field="3" count="5">
            <x v="0"/>
            <x v="1"/>
            <x v="2"/>
            <x v="3"/>
            <x v="4"/>
          </reference>
        </references>
      </pivotArea>
    </format>
    <format dxfId="567">
      <pivotArea dataOnly="0" labelOnly="1" grandCol="1" outline="0" fieldPosition="0"/>
    </format>
    <format dxfId="566">
      <pivotArea type="all" dataOnly="0" outline="0" fieldPosition="0"/>
    </format>
    <format dxfId="565">
      <pivotArea outline="0" collapsedLevelsAreSubtotals="1" fieldPosition="0"/>
    </format>
    <format dxfId="564">
      <pivotArea field="1" type="button" dataOnly="0" labelOnly="1" outline="0" axis="axisRow" fieldPosition="0"/>
    </format>
    <format dxfId="563">
      <pivotArea dataOnly="0" labelOnly="1" fieldPosition="0">
        <references count="1">
          <reference field="1" count="6">
            <x v="0"/>
            <x v="1"/>
            <x v="2"/>
            <x v="3"/>
            <x v="4"/>
            <x v="5"/>
          </reference>
        </references>
      </pivotArea>
    </format>
    <format dxfId="562">
      <pivotArea dataOnly="0" labelOnly="1" grandRow="1" outline="0" fieldPosition="0"/>
    </format>
    <format dxfId="561">
      <pivotArea dataOnly="0" labelOnly="1" fieldPosition="0">
        <references count="1">
          <reference field="3" count="5">
            <x v="0"/>
            <x v="1"/>
            <x v="2"/>
            <x v="3"/>
            <x v="4"/>
          </reference>
        </references>
      </pivotArea>
    </format>
    <format dxfId="560">
      <pivotArea dataOnly="0" labelOnly="1" grandCol="1" outline="0" fieldPosition="0"/>
    </format>
    <format dxfId="559">
      <pivotArea outline="0" collapsedLevelsAreSubtotals="1" fieldPosition="0"/>
    </format>
    <format dxfId="558">
      <pivotArea field="1" type="button" dataOnly="0" labelOnly="1" outline="0" axis="axisRow" fieldPosition="0"/>
    </format>
    <format dxfId="557">
      <pivotArea dataOnly="0" labelOnly="1" fieldPosition="0">
        <references count="1">
          <reference field="1" count="0"/>
        </references>
      </pivotArea>
    </format>
    <format dxfId="556">
      <pivotArea dataOnly="0" labelOnly="1" grandRow="1" outline="0" fieldPosition="0"/>
    </format>
    <format dxfId="555">
      <pivotArea dataOnly="0" labelOnly="1" fieldPosition="0">
        <references count="2">
          <reference field="0" count="1">
            <x v="30"/>
          </reference>
          <reference field="1" count="1" selected="0">
            <x v="0"/>
          </reference>
        </references>
      </pivotArea>
    </format>
    <format dxfId="554">
      <pivotArea dataOnly="0" labelOnly="1" fieldPosition="0">
        <references count="2">
          <reference field="0" count="2">
            <x v="16"/>
            <x v="22"/>
          </reference>
          <reference field="1" count="1" selected="0">
            <x v="1"/>
          </reference>
        </references>
      </pivotArea>
    </format>
    <format dxfId="553">
      <pivotArea dataOnly="0" labelOnly="1" fieldPosition="0">
        <references count="2">
          <reference field="0" count="14">
            <x v="2"/>
            <x v="5"/>
            <x v="6"/>
            <x v="14"/>
            <x v="21"/>
            <x v="23"/>
            <x v="28"/>
            <x v="31"/>
            <x v="37"/>
            <x v="38"/>
            <x v="42"/>
            <x v="43"/>
            <x v="45"/>
            <x v="47"/>
          </reference>
          <reference field="1" count="1" selected="0">
            <x v="2"/>
          </reference>
        </references>
      </pivotArea>
    </format>
    <format dxfId="552">
      <pivotArea dataOnly="0" labelOnly="1" fieldPosition="0">
        <references count="2">
          <reference field="0" count="9">
            <x v="7"/>
            <x v="11"/>
            <x v="12"/>
            <x v="17"/>
            <x v="19"/>
            <x v="32"/>
            <x v="35"/>
            <x v="40"/>
            <x v="44"/>
          </reference>
          <reference field="1" count="1" selected="0">
            <x v="3"/>
          </reference>
        </references>
      </pivotArea>
    </format>
    <format dxfId="551">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550">
      <pivotArea dataOnly="0" labelOnly="1" fieldPosition="0">
        <references count="2">
          <reference field="0" count="2">
            <x v="18"/>
            <x v="41"/>
          </reference>
          <reference field="1" count="1" selected="0">
            <x v="5"/>
          </reference>
        </references>
      </pivotArea>
    </format>
    <format dxfId="549">
      <pivotArea dataOnly="0" labelOnly="1" fieldPosition="0">
        <references count="2">
          <reference field="0" count="1">
            <x v="48"/>
          </reference>
          <reference field="1" count="1" selected="0">
            <x v="6"/>
          </reference>
        </references>
      </pivotArea>
    </format>
    <format dxfId="548">
      <pivotArea dataOnly="0" labelOnly="1" fieldPosition="0">
        <references count="1">
          <reference field="3" count="0"/>
        </references>
      </pivotArea>
    </format>
    <format dxfId="547">
      <pivotArea dataOnly="0" labelOnly="1" grandCol="1" outline="0" fieldPosition="0"/>
    </format>
    <format dxfId="546">
      <pivotArea outline="0" collapsedLevelsAreSubtotals="1" fieldPosition="0"/>
    </format>
    <format dxfId="545">
      <pivotArea field="1" type="button" dataOnly="0" labelOnly="1" outline="0" axis="axisRow" fieldPosition="0"/>
    </format>
    <format dxfId="544">
      <pivotArea dataOnly="0" labelOnly="1" fieldPosition="0">
        <references count="1">
          <reference field="1" count="0"/>
        </references>
      </pivotArea>
    </format>
    <format dxfId="543">
      <pivotArea dataOnly="0" labelOnly="1" grandRow="1" outline="0" fieldPosition="0"/>
    </format>
    <format dxfId="542">
      <pivotArea dataOnly="0" labelOnly="1" fieldPosition="0">
        <references count="2">
          <reference field="0" count="1">
            <x v="30"/>
          </reference>
          <reference field="1" count="1" selected="0">
            <x v="0"/>
          </reference>
        </references>
      </pivotArea>
    </format>
    <format dxfId="541">
      <pivotArea dataOnly="0" labelOnly="1" fieldPosition="0">
        <references count="2">
          <reference field="0" count="2">
            <x v="16"/>
            <x v="22"/>
          </reference>
          <reference field="1" count="1" selected="0">
            <x v="1"/>
          </reference>
        </references>
      </pivotArea>
    </format>
    <format dxfId="540">
      <pivotArea dataOnly="0" labelOnly="1" fieldPosition="0">
        <references count="2">
          <reference field="0" count="14">
            <x v="2"/>
            <x v="5"/>
            <x v="6"/>
            <x v="14"/>
            <x v="21"/>
            <x v="23"/>
            <x v="28"/>
            <x v="31"/>
            <x v="37"/>
            <x v="38"/>
            <x v="42"/>
            <x v="43"/>
            <x v="45"/>
            <x v="47"/>
          </reference>
          <reference field="1" count="1" selected="0">
            <x v="2"/>
          </reference>
        </references>
      </pivotArea>
    </format>
    <format dxfId="539">
      <pivotArea dataOnly="0" labelOnly="1" fieldPosition="0">
        <references count="2">
          <reference field="0" count="9">
            <x v="7"/>
            <x v="11"/>
            <x v="12"/>
            <x v="17"/>
            <x v="19"/>
            <x v="32"/>
            <x v="35"/>
            <x v="40"/>
            <x v="44"/>
          </reference>
          <reference field="1" count="1" selected="0">
            <x v="3"/>
          </reference>
        </references>
      </pivotArea>
    </format>
    <format dxfId="538">
      <pivotArea dataOnly="0" labelOnly="1" fieldPosition="0">
        <references count="2">
          <reference field="0" count="20">
            <x v="0"/>
            <x v="1"/>
            <x v="3"/>
            <x v="4"/>
            <x v="8"/>
            <x v="9"/>
            <x v="10"/>
            <x v="13"/>
            <x v="15"/>
            <x v="20"/>
            <x v="24"/>
            <x v="25"/>
            <x v="26"/>
            <x v="27"/>
            <x v="29"/>
            <x v="33"/>
            <x v="34"/>
            <x v="36"/>
            <x v="39"/>
            <x v="46"/>
          </reference>
          <reference field="1" count="1" selected="0">
            <x v="4"/>
          </reference>
        </references>
      </pivotArea>
    </format>
    <format dxfId="537">
      <pivotArea dataOnly="0" labelOnly="1" fieldPosition="0">
        <references count="2">
          <reference field="0" count="2">
            <x v="18"/>
            <x v="41"/>
          </reference>
          <reference field="1" count="1" selected="0">
            <x v="5"/>
          </reference>
        </references>
      </pivotArea>
    </format>
    <format dxfId="536">
      <pivotArea dataOnly="0" labelOnly="1" fieldPosition="0">
        <references count="2">
          <reference field="0" count="1">
            <x v="48"/>
          </reference>
          <reference field="1" count="1" selected="0">
            <x v="6"/>
          </reference>
        </references>
      </pivotArea>
    </format>
    <format dxfId="535">
      <pivotArea dataOnly="0" labelOnly="1" fieldPosition="0">
        <references count="1">
          <reference field="3" count="0"/>
        </references>
      </pivotArea>
    </format>
    <format dxfId="534">
      <pivotArea dataOnly="0" labelOnly="1" grandCol="1" outline="0" fieldPosition="0"/>
    </format>
    <format dxfId="533">
      <pivotArea field="1" type="button" dataOnly="0" labelOnly="1" outline="0" axis="axisRow" fieldPosition="0"/>
    </format>
    <format dxfId="532">
      <pivotArea dataOnly="0" labelOnly="1" fieldPosition="0">
        <references count="1">
          <reference field="3" count="0"/>
        </references>
      </pivotArea>
    </format>
    <format dxfId="531">
      <pivotArea dataOnly="0" labelOnly="1" grandCol="1" outline="0" fieldPosition="0"/>
    </format>
    <format dxfId="530">
      <pivotArea field="1" type="button" dataOnly="0" labelOnly="1" outline="0" axis="axisRow" fieldPosition="0"/>
    </format>
    <format dxfId="529">
      <pivotArea dataOnly="0" labelOnly="1" fieldPosition="0">
        <references count="1">
          <reference field="3" count="0"/>
        </references>
      </pivotArea>
    </format>
    <format dxfId="528">
      <pivotArea dataOnly="0" labelOnly="1" grandCol="1" outline="0" fieldPosition="0"/>
    </format>
    <format dxfId="527">
      <pivotArea field="1" type="button" dataOnly="0" labelOnly="1" outline="0" axis="axisRow" fieldPosition="0"/>
    </format>
    <format dxfId="526">
      <pivotArea dataOnly="0" labelOnly="1" fieldPosition="0">
        <references count="1">
          <reference field="3" count="0"/>
        </references>
      </pivotArea>
    </format>
    <format dxfId="525">
      <pivotArea dataOnly="0" labelOnly="1" grandCol="1" outline="0" fieldPosition="0"/>
    </format>
    <format dxfId="524">
      <pivotArea collapsedLevelsAreSubtotals="1" fieldPosition="0">
        <references count="1">
          <reference field="1" count="1">
            <x v="0"/>
          </reference>
        </references>
      </pivotArea>
    </format>
    <format dxfId="523">
      <pivotArea collapsedLevelsAreSubtotals="1" fieldPosition="0">
        <references count="1">
          <reference field="1" count="1">
            <x v="1"/>
          </reference>
        </references>
      </pivotArea>
    </format>
    <format dxfId="522">
      <pivotArea collapsedLevelsAreSubtotals="1" fieldPosition="0">
        <references count="1">
          <reference field="1" count="1">
            <x v="2"/>
          </reference>
        </references>
      </pivotArea>
    </format>
    <format dxfId="521">
      <pivotArea collapsedLevelsAreSubtotals="1" fieldPosition="0">
        <references count="1">
          <reference field="1" count="1">
            <x v="3"/>
          </reference>
        </references>
      </pivotArea>
    </format>
    <format dxfId="520">
      <pivotArea collapsedLevelsAreSubtotals="1" fieldPosition="0">
        <references count="1">
          <reference field="1" count="1">
            <x v="4"/>
          </reference>
        </references>
      </pivotArea>
    </format>
    <format dxfId="519">
      <pivotArea collapsedLevelsAreSubtotals="1" fieldPosition="0">
        <references count="1">
          <reference field="1" count="1">
            <x v="5"/>
          </reference>
        </references>
      </pivotArea>
    </format>
    <format dxfId="518">
      <pivotArea dataOnly="0" labelOnly="1" fieldPosition="0">
        <references count="1">
          <reference field="1" count="6">
            <x v="0"/>
            <x v="1"/>
            <x v="2"/>
            <x v="3"/>
            <x v="4"/>
            <x v="5"/>
          </reference>
        </references>
      </pivotArea>
    </format>
    <format dxfId="517">
      <pivotArea dataOnly="0" labelOnly="1" fieldPosition="0">
        <references count="1">
          <reference field="1" count="6">
            <x v="0"/>
            <x v="1"/>
            <x v="2"/>
            <x v="3"/>
            <x v="4"/>
            <x v="5"/>
          </reference>
        </references>
      </pivotArea>
    </format>
    <format dxfId="516">
      <pivotArea grandRow="1" outline="0" collapsedLevelsAreSubtotals="1" fieldPosition="0"/>
    </format>
    <format dxfId="515">
      <pivotArea dataOnly="0" labelOnly="1" grandRow="1" outline="0" fieldPosition="0"/>
    </format>
    <format dxfId="514">
      <pivotArea dataOnly="0" labelOnly="1" fieldPosition="0">
        <references count="1">
          <reference field="3" count="5">
            <x v="0"/>
            <x v="1"/>
            <x v="2"/>
            <x v="3"/>
            <x v="4"/>
          </reference>
        </references>
      </pivotArea>
    </format>
    <format dxfId="513">
      <pivotArea dataOnly="0" labelOnly="1" grandCol="1" outline="0" fieldPosition="0"/>
    </format>
    <format dxfId="512">
      <pivotArea outline="0" collapsedLevelsAreSubtotals="1" fieldPosition="0"/>
    </format>
    <format dxfId="511">
      <pivotArea type="all" dataOnly="0" outline="0" fieldPosition="0"/>
    </format>
    <format dxfId="510">
      <pivotArea outline="0" collapsedLevelsAreSubtotals="1" fieldPosition="0"/>
    </format>
    <format dxfId="509">
      <pivotArea type="origin" dataOnly="0" labelOnly="1" outline="0" fieldPosition="0"/>
    </format>
    <format dxfId="508">
      <pivotArea field="3" type="button" dataOnly="0" labelOnly="1" outline="0" axis="axisCol" fieldPosition="0"/>
    </format>
    <format dxfId="507">
      <pivotArea type="topRight" dataOnly="0" labelOnly="1" outline="0" fieldPosition="0"/>
    </format>
    <format dxfId="506">
      <pivotArea field="1" type="button" dataOnly="0" labelOnly="1" outline="0" axis="axisRow" fieldPosition="0"/>
    </format>
    <format dxfId="505">
      <pivotArea dataOnly="0" labelOnly="1" fieldPosition="0">
        <references count="1">
          <reference field="1" count="6">
            <x v="0"/>
            <x v="1"/>
            <x v="2"/>
            <x v="3"/>
            <x v="4"/>
            <x v="5"/>
          </reference>
        </references>
      </pivotArea>
    </format>
    <format dxfId="504">
      <pivotArea dataOnly="0" labelOnly="1" grandRow="1" outline="0" fieldPosition="0"/>
    </format>
    <format dxfId="503">
      <pivotArea dataOnly="0" labelOnly="1" fieldPosition="0">
        <references count="1">
          <reference field="3" count="2">
            <x v="30"/>
            <x v="31"/>
          </reference>
        </references>
      </pivotArea>
    </format>
    <format dxfId="502">
      <pivotArea dataOnly="0" labelOnly="1" grandCol="1" outline="0" fieldPosition="0"/>
    </format>
    <format dxfId="501">
      <pivotArea dataOnly="0" labelOnly="1" fieldPosition="0">
        <references count="1">
          <reference field="3" count="2">
            <x v="30"/>
            <x v="31"/>
          </reference>
        </references>
      </pivotArea>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F222686B-F363-47BB-83FA-36AA15E1C84C}" name="PivotTable2"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G11" firstHeaderRow="1" firstDataRow="2" firstDataCol="1" rowPageCount="1" colPageCount="1"/>
  <pivotFields count="6">
    <pivotField axis="axisRow" showAl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i>
    <i>
      <x v="1"/>
    </i>
    <i>
      <x v="2"/>
    </i>
    <i>
      <x v="3"/>
    </i>
    <i>
      <x v="4"/>
    </i>
    <i t="grand">
      <x/>
    </i>
  </colItems>
  <pageFields count="1">
    <pageField fld="2" item="0" hier="-1"/>
  </pageFields>
  <dataFields count="1">
    <dataField name="Sum of Response Value" fld="5" baseField="0" baseItem="0"/>
  </dataFields>
  <formats count="10">
    <format dxfId="500">
      <pivotArea type="all" dataOnly="0" outline="0" fieldPosition="0"/>
    </format>
    <format dxfId="499">
      <pivotArea outline="0" collapsedLevelsAreSubtotals="1" fieldPosition="0"/>
    </format>
    <format dxfId="498">
      <pivotArea type="origin" dataOnly="0" labelOnly="1" outline="0" fieldPosition="0"/>
    </format>
    <format dxfId="497">
      <pivotArea field="3" type="button" dataOnly="0" labelOnly="1" outline="0" axis="axisCol" fieldPosition="0"/>
    </format>
    <format dxfId="496">
      <pivotArea type="topRight" dataOnly="0" labelOnly="1" outline="0" fieldPosition="0"/>
    </format>
    <format dxfId="495">
      <pivotArea field="1" type="button" dataOnly="0" labelOnly="1" outline="0" axis="axisRow" fieldPosition="0"/>
    </format>
    <format dxfId="494">
      <pivotArea dataOnly="0" labelOnly="1" fieldPosition="0">
        <references count="1">
          <reference field="1" count="6">
            <x v="0"/>
            <x v="1"/>
            <x v="2"/>
            <x v="3"/>
            <x v="4"/>
            <x v="5"/>
          </reference>
        </references>
      </pivotArea>
    </format>
    <format dxfId="493">
      <pivotArea dataOnly="0" labelOnly="1" grandRow="1" outline="0" fieldPosition="0"/>
    </format>
    <format dxfId="492">
      <pivotArea dataOnly="0" labelOnly="1" fieldPosition="0">
        <references count="1">
          <reference field="3" count="5">
            <x v="0"/>
            <x v="1"/>
            <x v="2"/>
            <x v="3"/>
            <x v="4"/>
          </reference>
        </references>
      </pivotArea>
    </format>
    <format dxfId="491">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4BE4BA3B-194C-4422-89D7-9ECBA057B3F4}" autoFormatId="16" applyNumberFormats="0" applyBorderFormats="0" applyFontFormats="0" applyPatternFormats="0" applyAlignmentFormats="0" applyWidthHeightFormats="0">
  <queryTableRefresh nextId="4">
    <queryTableFields count="3">
      <queryTableField id="1" name="Respondents" tableColumnId="1"/>
      <queryTableField id="2" name="Attribute" tableColumnId="2"/>
      <queryTableField id="3" name="Value" tableColumnId="3"/>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255E5C1-E13E-491A-BD70-A79D31985896}" name="Table1_1" displayName="Table1_1" ref="A1:C1537" tableType="queryTable" totalsRowShown="0">
  <autoFilter ref="A1:C1537" xr:uid="{6255E5C1-E13E-491A-BD70-A79D31985896}"/>
  <tableColumns count="3">
    <tableColumn id="1" xr3:uid="{300531A3-B5D6-4AE4-AE5E-1BE244C4C3F3}" uniqueName="1" name="Respondents" queryTableFieldId="1" dataDxfId="490"/>
    <tableColumn id="2" xr3:uid="{3F21520A-560E-4B96-9136-472125666641}" uniqueName="2" name="Attribute" queryTableFieldId="2" dataDxfId="489"/>
    <tableColumn id="3" xr3:uid="{70DDEAC1-5BA0-4697-981F-FDDBAA3BA569}" uniqueName="3" name="Value" queryTableFieldId="3" dataDxfId="488"/>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3486887-60F8-432E-A3C6-705B12813DB8}" name="Table1" displayName="Table1" ref="A1:AG49" totalsRowShown="0" headerRowDxfId="487" dataDxfId="486" tableBorderDxfId="485">
  <autoFilter ref="A1:AG49" xr:uid="{A3486887-60F8-432E-A3C6-705B12813DB8}"/>
  <tableColumns count="33">
    <tableColumn id="1" xr3:uid="{FF1DE9B5-8B2A-4181-AB4A-F0271C0CC0CA}" name="Respondents" dataDxfId="484"/>
    <tableColumn id="2" xr3:uid="{D0388C14-6F88-48F2-AD7B-48FE3AFCEAC7}" name="1.1 Agree" dataDxfId="483"/>
    <tableColumn id="3" xr3:uid="{20D49D7A-0F91-467F-8F45-12EBBCD862DC}" name="1.2 Agree with comments" dataDxfId="482"/>
    <tableColumn id="4" xr3:uid="{D2591408-D8A2-43EC-95AF-06DEC339AD90}" name="1.3 Neither agree or disagree" dataDxfId="481"/>
    <tableColumn id="5" xr3:uid="{47DA723A-5904-45D9-8710-5191E8C9E755}" name="1.4 Disagree with comments" dataDxfId="480"/>
    <tableColumn id="6" xr3:uid="{F9844125-6A01-44DF-8490-97814BA838B2}" name="1.5 No response" dataDxfId="479"/>
    <tableColumn id="7" xr3:uid="{53D777CA-4622-4E84-9F2C-FE81A2471A07}" name="2.1 Agree" dataDxfId="478"/>
    <tableColumn id="8" xr3:uid="{6793ED1A-DE95-41B6-A4C7-8415E3D8C6C8}" name="2.2 Agree with comments" dataDxfId="477"/>
    <tableColumn id="9" xr3:uid="{567B3146-144B-48D2-BB00-41BADA70262B}" name="2.3 Neither agree or disagree" dataDxfId="476"/>
    <tableColumn id="10" xr3:uid="{C79A7DFF-2889-47DE-BF1D-32D0678E388D}" name="2.4 Disagree with comments" dataDxfId="475"/>
    <tableColumn id="11" xr3:uid="{381279F2-A70F-40AA-9B71-4DBD54AA8C16}" name="2.5 No response" dataDxfId="474"/>
    <tableColumn id="12" xr3:uid="{65D0BB76-2BE2-4E11-B2CF-AD6FE0C4938B}" name="3.1.1 Agree" dataDxfId="473"/>
    <tableColumn id="13" xr3:uid="{CF17A4A6-3CCF-4C93-8598-1065E1B853C9}" name="3.1.2 Agree with comments" dataDxfId="472"/>
    <tableColumn id="14" xr3:uid="{5D4C6173-2912-4322-925D-2ABDE54E120B}" name="3.1.3 Neither agree or disagree" dataDxfId="471"/>
    <tableColumn id="15" xr3:uid="{26CB2422-7F99-4384-A9DE-92D280C5353F}" name="3.1.4 Disagree with comments" dataDxfId="470"/>
    <tableColumn id="16" xr3:uid="{BEEBE89A-A469-4D5F-8D2F-D2C85EC80C66}" name="3.1.5 No response" dataDxfId="469"/>
    <tableColumn id="17" xr3:uid="{E9F18467-9BF8-4DEA-8EC0-92677B9DCCD4}" name="3.2.1 Agree" dataDxfId="468"/>
    <tableColumn id="18" xr3:uid="{1FE836BE-D5B5-4FF6-9E14-337C07665457}" name="3.2.2 Agree with comments" dataDxfId="467"/>
    <tableColumn id="19" xr3:uid="{6B5CB7B5-60F9-4DF8-90AC-0E128A54CAB5}" name="3.2.3 Neither agree or disagree" dataDxfId="466"/>
    <tableColumn id="20" xr3:uid="{EBDBC90E-132D-4855-90FC-759E48613191}" name="3.2.4 Disagree with comments" dataDxfId="465"/>
    <tableColumn id="21" xr3:uid="{537904A1-99A0-4CBE-B359-A3C45CA7B595}" name="3.2.5 No response" dataDxfId="464"/>
    <tableColumn id="22" xr3:uid="{B218A89C-E5A1-4701-BC22-D7674CD630D1}" name="3.3.1 Agree" dataDxfId="463"/>
    <tableColumn id="23" xr3:uid="{E49FF874-2641-45BA-8890-6FFA7A676B63}" name="3.3.2 Agree with comments" dataDxfId="462"/>
    <tableColumn id="24" xr3:uid="{B4A1D047-9B5A-4F47-AC2D-DADADB74640A}" name="3.3.3 Neither agree or disagree" dataDxfId="461"/>
    <tableColumn id="25" xr3:uid="{426651C7-F38E-4989-B798-D0D9C98D6B3F}" name="3.3.4 Disagree with comments" dataDxfId="460"/>
    <tableColumn id="26" xr3:uid="{810E92CE-1AD5-4C39-93A7-3494FD72C352}" name="3.3.5 No response" dataDxfId="459"/>
    <tableColumn id="27" xr3:uid="{FF2DDDC1-4397-4A38-8A45-C268155E06C2}" name="4.1 Yes with comments" dataDxfId="458"/>
    <tableColumn id="28" xr3:uid="{66D977DA-3AA9-4D38-99A1-1CBA187055F2}" name="4.2 No other matters to raise" dataDxfId="457"/>
    <tableColumn id="29" xr3:uid="{38BB4797-F271-422E-AB8D-8BA5F46A5FB2}" name="4.3 No response" dataDxfId="456"/>
    <tableColumn id="30" xr3:uid="{13E6C9E8-8E06-4C67-BB60-DE1E1E8D4F7A}" name="5.1 Response" dataDxfId="455"/>
    <tableColumn id="31" xr3:uid="{B2538DB2-35AD-4622-9605-0626ED471335}" name="5.2 No response" dataDxfId="454"/>
    <tableColumn id="32" xr3:uid="{BE3533CF-C9C0-4755-A74B-1127D2DA3170}" name="6.1 Response" dataDxfId="453"/>
    <tableColumn id="33" xr3:uid="{CB847E92-01E9-488E-AAE9-359C039B8A2A}" name="6.2 No response" dataDxfId="45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7E121-63FC-4354-A802-AF2606CE6169}">
  <dimension ref="B1:I35"/>
  <sheetViews>
    <sheetView tabSelected="1" workbookViewId="0">
      <selection activeCell="B26" sqref="B26"/>
    </sheetView>
  </sheetViews>
  <sheetFormatPr defaultColWidth="9.1796875" defaultRowHeight="14.5" x14ac:dyDescent="0.35"/>
  <cols>
    <col min="1" max="1" width="9.1796875" style="12"/>
    <col min="2" max="2" width="59.90625" style="12" bestFit="1" customWidth="1"/>
    <col min="3" max="3" width="15.6328125" style="12" bestFit="1" customWidth="1"/>
    <col min="4" max="4" width="23.1796875" style="12" bestFit="1" customWidth="1"/>
    <col min="5" max="5" width="26.7265625" style="12" bestFit="1" customWidth="1"/>
    <col min="6" max="6" width="25.7265625" style="12" bestFit="1" customWidth="1"/>
    <col min="7" max="7" width="14.90625" style="12" bestFit="1" customWidth="1"/>
    <col min="8" max="8" width="5.269531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112</v>
      </c>
    </row>
    <row r="3" spans="2:9" ht="15" thickBot="1" x14ac:dyDescent="0.4"/>
    <row r="4" spans="2:9" ht="63" customHeight="1" thickBot="1" x14ac:dyDescent="0.4">
      <c r="B4" s="41" t="s">
        <v>116</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Value",$B$10,"Response","1.1 Agree")/GETPIVOTDATA("Response Value",$B$10)</f>
        <v>0.3125</v>
      </c>
      <c r="D6" s="38">
        <f>GETPIVOTDATA("Response Value",$B$10,"Response","1.2 Agree with comments")/GETPIVOTDATA("Response Value",$B$10)</f>
        <v>0.47916666666666669</v>
      </c>
      <c r="E6" s="38">
        <f>GETPIVOTDATA("Response Value",$B$10,"Response","1.3 Neither agree or disagree")/GETPIVOTDATA("Response Value",$B$10)</f>
        <v>0.16666666666666666</v>
      </c>
      <c r="F6" s="38">
        <f>GETPIVOTDATA("Response Value",$B$10,"Response","1.4 Disagree with comments")/GETPIVOTDATA("Response Value",$B$10)</f>
        <v>4.1666666666666664E-2</v>
      </c>
      <c r="G6" s="38">
        <f>GETPIVOTDATA("Response Value",$B$10,"Response","1.5 No response")/GETPIVOTDATA("Response Value",$B$10)</f>
        <v>0</v>
      </c>
      <c r="H6" s="38">
        <f>GETPIVOTDATA("Response Value",$B$10)/GETPIVOTDATA("Response Value",$B$10)</f>
        <v>1</v>
      </c>
      <c r="I6" s="23"/>
    </row>
    <row r="7" spans="2:9" ht="18.75" customHeight="1" x14ac:dyDescent="0.35">
      <c r="C7" s="23"/>
      <c r="D7" s="23"/>
      <c r="E7" s="23"/>
      <c r="F7" s="23"/>
      <c r="G7" s="23"/>
      <c r="H7" s="23"/>
      <c r="I7" s="23"/>
    </row>
    <row r="8" spans="2:9" hidden="1" x14ac:dyDescent="0.35">
      <c r="B8" s="14" t="s">
        <v>87</v>
      </c>
      <c r="C8" s="15" t="s">
        <v>92</v>
      </c>
    </row>
    <row r="9" spans="2:9" hidden="1" x14ac:dyDescent="0.35"/>
    <row r="10" spans="2:9" hidden="1" x14ac:dyDescent="0.35">
      <c r="B10" s="16" t="s">
        <v>103</v>
      </c>
      <c r="C10" s="16" t="s">
        <v>100</v>
      </c>
      <c r="D10" s="17"/>
      <c r="E10" s="17"/>
      <c r="F10" s="17"/>
      <c r="G10" s="17"/>
      <c r="H10" s="18"/>
    </row>
    <row r="11" spans="2:9" x14ac:dyDescent="0.35">
      <c r="B11" s="47" t="s">
        <v>113</v>
      </c>
      <c r="C11" s="50" t="s">
        <v>22</v>
      </c>
      <c r="D11" s="51" t="s">
        <v>25</v>
      </c>
      <c r="E11" s="51" t="s">
        <v>10</v>
      </c>
      <c r="F11" s="51" t="s">
        <v>30</v>
      </c>
      <c r="G11" s="51" t="s">
        <v>42</v>
      </c>
      <c r="H11" s="52" t="s">
        <v>57</v>
      </c>
    </row>
    <row r="12" spans="2:9" x14ac:dyDescent="0.35">
      <c r="B12" s="48" t="s">
        <v>106</v>
      </c>
      <c r="C12" s="53">
        <v>0</v>
      </c>
      <c r="D12" s="54">
        <v>0</v>
      </c>
      <c r="E12" s="54">
        <v>1</v>
      </c>
      <c r="F12" s="54">
        <v>0</v>
      </c>
      <c r="G12" s="54">
        <v>0</v>
      </c>
      <c r="H12" s="55">
        <v>1</v>
      </c>
    </row>
    <row r="13" spans="2:9" x14ac:dyDescent="0.35">
      <c r="B13" s="48" t="s">
        <v>109</v>
      </c>
      <c r="C13" s="53">
        <v>0</v>
      </c>
      <c r="D13" s="54">
        <v>2</v>
      </c>
      <c r="E13" s="54">
        <v>0</v>
      </c>
      <c r="F13" s="54">
        <v>0</v>
      </c>
      <c r="G13" s="54">
        <v>0</v>
      </c>
      <c r="H13" s="55">
        <v>2</v>
      </c>
    </row>
    <row r="14" spans="2:9" x14ac:dyDescent="0.35">
      <c r="B14" s="48" t="s">
        <v>105</v>
      </c>
      <c r="C14" s="53">
        <v>5</v>
      </c>
      <c r="D14" s="54">
        <v>4</v>
      </c>
      <c r="E14" s="54">
        <v>3</v>
      </c>
      <c r="F14" s="54">
        <v>2</v>
      </c>
      <c r="G14" s="54">
        <v>0</v>
      </c>
      <c r="H14" s="55">
        <v>14</v>
      </c>
    </row>
    <row r="15" spans="2:9" x14ac:dyDescent="0.35">
      <c r="B15" s="48" t="s">
        <v>104</v>
      </c>
      <c r="C15" s="53">
        <v>5</v>
      </c>
      <c r="D15" s="54">
        <v>3</v>
      </c>
      <c r="E15" s="54">
        <v>1</v>
      </c>
      <c r="F15" s="54">
        <v>0</v>
      </c>
      <c r="G15" s="54">
        <v>0</v>
      </c>
      <c r="H15" s="55">
        <v>9</v>
      </c>
    </row>
    <row r="16" spans="2:9" x14ac:dyDescent="0.35">
      <c r="B16" s="48" t="s">
        <v>107</v>
      </c>
      <c r="C16" s="53">
        <v>4</v>
      </c>
      <c r="D16" s="54">
        <v>13</v>
      </c>
      <c r="E16" s="54">
        <v>3</v>
      </c>
      <c r="F16" s="54">
        <v>0</v>
      </c>
      <c r="G16" s="54">
        <v>0</v>
      </c>
      <c r="H16" s="55">
        <v>20</v>
      </c>
    </row>
    <row r="17" spans="2:8" x14ac:dyDescent="0.35">
      <c r="B17" s="48" t="s">
        <v>108</v>
      </c>
      <c r="C17" s="53">
        <v>1</v>
      </c>
      <c r="D17" s="54">
        <v>1</v>
      </c>
      <c r="E17" s="54">
        <v>0</v>
      </c>
      <c r="F17" s="54">
        <v>0</v>
      </c>
      <c r="G17" s="54">
        <v>0</v>
      </c>
      <c r="H17" s="55">
        <v>2</v>
      </c>
    </row>
    <row r="18" spans="2:8" x14ac:dyDescent="0.35">
      <c r="B18" s="49" t="s">
        <v>57</v>
      </c>
      <c r="C18" s="56">
        <v>15</v>
      </c>
      <c r="D18" s="57">
        <v>23</v>
      </c>
      <c r="E18" s="57">
        <v>8</v>
      </c>
      <c r="F18" s="57">
        <v>2</v>
      </c>
      <c r="G18" s="57">
        <v>0</v>
      </c>
      <c r="H18" s="58">
        <v>48</v>
      </c>
    </row>
    <row r="19" spans="2:8" x14ac:dyDescent="0.35">
      <c r="B19"/>
      <c r="C19"/>
      <c r="D19"/>
      <c r="E19"/>
      <c r="F19"/>
      <c r="G19"/>
      <c r="H19"/>
    </row>
    <row r="20" spans="2:8" x14ac:dyDescent="0.35">
      <c r="B20"/>
      <c r="C20"/>
      <c r="D20"/>
      <c r="E20"/>
      <c r="F20"/>
      <c r="G20"/>
      <c r="H20"/>
    </row>
    <row r="21" spans="2:8" x14ac:dyDescent="0.35">
      <c r="B21"/>
      <c r="C21"/>
      <c r="D21"/>
      <c r="E21"/>
      <c r="F21"/>
      <c r="G21"/>
      <c r="H21"/>
    </row>
    <row r="22" spans="2:8" x14ac:dyDescent="0.35">
      <c r="B22"/>
      <c r="C22"/>
      <c r="D22"/>
      <c r="E22"/>
      <c r="F22"/>
      <c r="G22"/>
      <c r="H22"/>
    </row>
    <row r="23" spans="2:8" x14ac:dyDescent="0.35">
      <c r="B23"/>
      <c r="C23"/>
      <c r="D23"/>
      <c r="E23"/>
      <c r="F23"/>
      <c r="G23"/>
      <c r="H23"/>
    </row>
    <row r="24" spans="2:8" x14ac:dyDescent="0.35">
      <c r="B24"/>
      <c r="C24"/>
      <c r="D24"/>
      <c r="E24"/>
      <c r="F24"/>
      <c r="G24"/>
      <c r="H24"/>
    </row>
    <row r="25" spans="2:8" x14ac:dyDescent="0.35">
      <c r="B25"/>
      <c r="C25"/>
      <c r="D25"/>
      <c r="E25"/>
      <c r="F25"/>
      <c r="G25"/>
      <c r="H25"/>
    </row>
    <row r="26" spans="2:8" x14ac:dyDescent="0.35">
      <c r="B26"/>
      <c r="C26"/>
      <c r="D26"/>
      <c r="E26"/>
      <c r="F26"/>
      <c r="G26"/>
      <c r="H26"/>
    </row>
    <row r="27" spans="2:8" x14ac:dyDescent="0.35">
      <c r="B27"/>
      <c r="C27"/>
      <c r="D27"/>
      <c r="E27"/>
      <c r="F27"/>
      <c r="G27"/>
      <c r="H27"/>
    </row>
    <row r="28" spans="2:8" x14ac:dyDescent="0.35">
      <c r="B28"/>
      <c r="C28"/>
      <c r="D28"/>
      <c r="E28"/>
      <c r="F28"/>
      <c r="G28"/>
      <c r="H28"/>
    </row>
    <row r="29" spans="2:8" x14ac:dyDescent="0.35">
      <c r="B29"/>
      <c r="C29"/>
      <c r="D29"/>
      <c r="E29"/>
      <c r="F29"/>
      <c r="G29"/>
      <c r="H29"/>
    </row>
    <row r="30" spans="2:8" x14ac:dyDescent="0.35">
      <c r="B30"/>
      <c r="C30"/>
      <c r="D30"/>
      <c r="E30"/>
      <c r="F30"/>
      <c r="G30"/>
      <c r="H30"/>
    </row>
    <row r="31" spans="2:8" x14ac:dyDescent="0.35">
      <c r="B31"/>
      <c r="C31"/>
      <c r="D31"/>
      <c r="E31"/>
      <c r="F31"/>
      <c r="G31"/>
      <c r="H31"/>
    </row>
    <row r="32" spans="2:8" x14ac:dyDescent="0.35">
      <c r="B32"/>
      <c r="C32"/>
      <c r="D32"/>
      <c r="E32"/>
      <c r="F32"/>
      <c r="G32"/>
      <c r="H32"/>
    </row>
    <row r="33" spans="2:8" x14ac:dyDescent="0.35">
      <c r="B33"/>
      <c r="C33"/>
      <c r="D33"/>
      <c r="E33"/>
      <c r="F33"/>
      <c r="G33"/>
      <c r="H33"/>
    </row>
    <row r="34" spans="2:8" x14ac:dyDescent="0.35">
      <c r="B34"/>
      <c r="C34"/>
      <c r="D34"/>
      <c r="E34"/>
      <c r="F34"/>
      <c r="G34"/>
      <c r="H34"/>
    </row>
    <row r="35" spans="2:8" x14ac:dyDescent="0.35">
      <c r="B35"/>
      <c r="C35"/>
      <c r="D35"/>
      <c r="E35"/>
      <c r="F35"/>
      <c r="G35"/>
      <c r="H35"/>
    </row>
  </sheetData>
  <sheetProtection algorithmName="SHA-512" hashValue="Iq90Q6Fe2UXaQ/OFfD9Y9tJFO59mLQqXFcGK+M3yqDN69iOTo4IGYOE0ym/nEZb4NqJQpmj5Xjp+axqqxBrhwQ==" saltValue="YwUfv8ZTpV7XTA28aGoeSw==" spinCount="100000" sheet="1" objects="1" scenarios="1" pivotTables="0"/>
  <mergeCells count="1">
    <mergeCell ref="B4:H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EBF6B-451E-4B9C-A614-44B4A636B8A5}">
  <dimension ref="A1:G11"/>
  <sheetViews>
    <sheetView workbookViewId="0">
      <selection sqref="A1:AG49"/>
    </sheetView>
  </sheetViews>
  <sheetFormatPr defaultColWidth="9.1796875" defaultRowHeight="14.5" x14ac:dyDescent="0.35"/>
  <cols>
    <col min="1" max="1" width="61" style="12" bestFit="1" customWidth="1"/>
    <col min="2" max="2" width="16.26953125" style="12" bestFit="1" customWidth="1"/>
    <col min="3" max="3" width="23.81640625" style="12" bestFit="1" customWidth="1"/>
    <col min="4" max="4" width="27.1796875" style="12" bestFit="1" customWidth="1"/>
    <col min="5" max="5" width="26.453125" style="12" bestFit="1" customWidth="1"/>
    <col min="6" max="6" width="15.26953125" style="12" bestFit="1" customWidth="1"/>
    <col min="7" max="7" width="11.26953125" style="12" bestFit="1" customWidth="1"/>
    <col min="8" max="8" width="23.81640625" style="12" bestFit="1" customWidth="1"/>
    <col min="9" max="9" width="27.1796875" style="12" bestFit="1" customWidth="1"/>
    <col min="10" max="10" width="26.453125" style="12" bestFit="1" customWidth="1"/>
    <col min="11" max="11" width="15.26953125" style="12" bestFit="1" customWidth="1"/>
    <col min="12" max="12" width="10.81640625" style="12" bestFit="1" customWidth="1"/>
    <col min="13" max="13" width="25.54296875" style="12" bestFit="1" customWidth="1"/>
    <col min="14" max="14" width="28.7265625" style="12" bestFit="1" customWidth="1"/>
    <col min="15" max="15" width="28" style="12" bestFit="1" customWidth="1"/>
    <col min="16" max="16" width="16.81640625" style="12" bestFit="1" customWidth="1"/>
    <col min="17" max="17" width="10.81640625" style="12" bestFit="1" customWidth="1"/>
    <col min="18" max="18" width="25.54296875" style="12" bestFit="1" customWidth="1"/>
    <col min="19" max="19" width="28.7265625" style="12" bestFit="1" customWidth="1"/>
    <col min="20" max="20" width="28" style="12" bestFit="1" customWidth="1"/>
    <col min="21" max="21" width="16.81640625" style="12" bestFit="1" customWidth="1"/>
    <col min="22" max="22" width="10.81640625" style="12" bestFit="1" customWidth="1"/>
    <col min="23" max="23" width="25.54296875" style="12" bestFit="1" customWidth="1"/>
    <col min="24" max="24" width="28.7265625" style="12" bestFit="1" customWidth="1"/>
    <col min="25" max="25" width="28" style="12" bestFit="1" customWidth="1"/>
    <col min="26" max="26" width="16.81640625" style="12" bestFit="1" customWidth="1"/>
    <col min="27" max="27" width="21.7265625" style="12" bestFit="1" customWidth="1"/>
    <col min="28" max="28" width="26.7265625" style="12" bestFit="1" customWidth="1"/>
    <col min="29" max="29" width="15.26953125" style="12" bestFit="1" customWidth="1"/>
    <col min="30" max="30" width="12.54296875" style="12" bestFit="1" customWidth="1"/>
    <col min="31" max="31" width="15.26953125" style="12" bestFit="1" customWidth="1"/>
    <col min="32" max="32" width="12.54296875" style="12" bestFit="1" customWidth="1"/>
    <col min="33" max="33" width="15.26953125" style="12" bestFit="1" customWidth="1"/>
    <col min="34" max="34" width="7.26953125" style="12" bestFit="1" customWidth="1"/>
    <col min="35" max="35" width="11.26953125" style="12" bestFit="1" customWidth="1"/>
    <col min="36" max="16384" width="9.1796875" style="12"/>
  </cols>
  <sheetData>
    <row r="1" spans="1:7" x14ac:dyDescent="0.35">
      <c r="A1" s="11" t="s">
        <v>87</v>
      </c>
      <c r="B1" s="12" t="s">
        <v>92</v>
      </c>
    </row>
    <row r="3" spans="1:7" x14ac:dyDescent="0.35">
      <c r="A3" s="11" t="s">
        <v>103</v>
      </c>
      <c r="B3" s="11" t="s">
        <v>100</v>
      </c>
    </row>
    <row r="4" spans="1:7" x14ac:dyDescent="0.35">
      <c r="A4" s="11" t="s">
        <v>102</v>
      </c>
      <c r="B4" s="12" t="s">
        <v>22</v>
      </c>
      <c r="C4" s="12" t="s">
        <v>25</v>
      </c>
      <c r="D4" s="12" t="s">
        <v>10</v>
      </c>
      <c r="E4" s="12" t="s">
        <v>30</v>
      </c>
      <c r="F4" s="12" t="s">
        <v>42</v>
      </c>
      <c r="G4" s="12" t="s">
        <v>101</v>
      </c>
    </row>
    <row r="5" spans="1:7" x14ac:dyDescent="0.35">
      <c r="A5" s="13" t="s">
        <v>106</v>
      </c>
      <c r="B5" s="12">
        <v>0</v>
      </c>
      <c r="C5" s="12">
        <v>0</v>
      </c>
      <c r="D5" s="12">
        <v>1</v>
      </c>
      <c r="E5" s="12">
        <v>0</v>
      </c>
      <c r="F5" s="12">
        <v>0</v>
      </c>
      <c r="G5" s="12">
        <v>1</v>
      </c>
    </row>
    <row r="6" spans="1:7" x14ac:dyDescent="0.35">
      <c r="A6" s="13" t="s">
        <v>109</v>
      </c>
      <c r="B6" s="12">
        <v>0</v>
      </c>
      <c r="C6" s="12">
        <v>2</v>
      </c>
      <c r="D6" s="12">
        <v>0</v>
      </c>
      <c r="E6" s="12">
        <v>0</v>
      </c>
      <c r="F6" s="12">
        <v>0</v>
      </c>
      <c r="G6" s="12">
        <v>2</v>
      </c>
    </row>
    <row r="7" spans="1:7" x14ac:dyDescent="0.35">
      <c r="A7" s="13" t="s">
        <v>105</v>
      </c>
      <c r="B7" s="12">
        <v>5</v>
      </c>
      <c r="C7" s="12">
        <v>4</v>
      </c>
      <c r="D7" s="12">
        <v>3</v>
      </c>
      <c r="E7" s="12">
        <v>2</v>
      </c>
      <c r="F7" s="12">
        <v>0</v>
      </c>
      <c r="G7" s="12">
        <v>14</v>
      </c>
    </row>
    <row r="8" spans="1:7" x14ac:dyDescent="0.35">
      <c r="A8" s="13" t="s">
        <v>104</v>
      </c>
      <c r="B8" s="12">
        <v>5</v>
      </c>
      <c r="C8" s="12">
        <v>3</v>
      </c>
      <c r="D8" s="12">
        <v>1</v>
      </c>
      <c r="E8" s="12">
        <v>0</v>
      </c>
      <c r="F8" s="12">
        <v>0</v>
      </c>
      <c r="G8" s="12">
        <v>9</v>
      </c>
    </row>
    <row r="9" spans="1:7" x14ac:dyDescent="0.35">
      <c r="A9" s="13" t="s">
        <v>107</v>
      </c>
      <c r="B9" s="12">
        <v>4</v>
      </c>
      <c r="C9" s="12">
        <v>13</v>
      </c>
      <c r="D9" s="12">
        <v>3</v>
      </c>
      <c r="E9" s="12">
        <v>0</v>
      </c>
      <c r="F9" s="12">
        <v>0</v>
      </c>
      <c r="G9" s="12">
        <v>20</v>
      </c>
    </row>
    <row r="10" spans="1:7" x14ac:dyDescent="0.35">
      <c r="A10" s="13" t="s">
        <v>108</v>
      </c>
      <c r="B10" s="12">
        <v>1</v>
      </c>
      <c r="C10" s="12">
        <v>1</v>
      </c>
      <c r="D10" s="12">
        <v>0</v>
      </c>
      <c r="E10" s="12">
        <v>0</v>
      </c>
      <c r="F10" s="12">
        <v>0</v>
      </c>
      <c r="G10" s="12">
        <v>2</v>
      </c>
    </row>
    <row r="11" spans="1:7" x14ac:dyDescent="0.35">
      <c r="A11" s="13" t="s">
        <v>101</v>
      </c>
      <c r="B11" s="12">
        <v>15</v>
      </c>
      <c r="C11" s="12">
        <v>23</v>
      </c>
      <c r="D11" s="12">
        <v>8</v>
      </c>
      <c r="E11" s="12">
        <v>2</v>
      </c>
      <c r="F11" s="12">
        <v>0</v>
      </c>
      <c r="G11" s="12">
        <v>48</v>
      </c>
    </row>
  </sheetData>
  <sheetProtection pivotTables="0"/>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8DAE9-7EDB-401D-BEDD-51BCB3A8E18B}">
  <dimension ref="A1:F1537"/>
  <sheetViews>
    <sheetView workbookViewId="0">
      <selection sqref="A1:AG49"/>
    </sheetView>
  </sheetViews>
  <sheetFormatPr defaultRowHeight="14.5" x14ac:dyDescent="0.35"/>
  <cols>
    <col min="1" max="1" width="71.453125" customWidth="1"/>
    <col min="2" max="2" width="72.1796875" customWidth="1"/>
    <col min="3" max="3" width="40.1796875" customWidth="1"/>
    <col min="4" max="4" width="18.7265625" customWidth="1"/>
    <col min="5" max="5" width="19.7265625" customWidth="1"/>
  </cols>
  <sheetData>
    <row r="1" spans="1:6" x14ac:dyDescent="0.35">
      <c r="A1" s="7" t="s">
        <v>83</v>
      </c>
      <c r="B1" s="8" t="s">
        <v>88</v>
      </c>
      <c r="C1" s="8" t="s">
        <v>87</v>
      </c>
      <c r="D1" s="7" t="s">
        <v>86</v>
      </c>
      <c r="E1" s="7" t="s">
        <v>85</v>
      </c>
      <c r="F1" s="8" t="s">
        <v>89</v>
      </c>
    </row>
    <row r="2" spans="1:6" x14ac:dyDescent="0.35">
      <c r="A2" t="s">
        <v>39</v>
      </c>
      <c r="B2" t="str">
        <f>VLOOKUP(A2,'Respondents Category'!A:B,2,FALSE)</f>
        <v>5. Professional Accountancy or Other Professional Organizations</v>
      </c>
      <c r="C2" t="s">
        <v>92</v>
      </c>
      <c r="D2" t="s">
        <v>22</v>
      </c>
      <c r="E2" t="s">
        <v>82</v>
      </c>
      <c r="F2" s="10">
        <f>IF(E2="Yes",1,0)</f>
        <v>0</v>
      </c>
    </row>
    <row r="3" spans="1:6" x14ac:dyDescent="0.35">
      <c r="A3" t="s">
        <v>39</v>
      </c>
      <c r="B3" t="str">
        <f>VLOOKUP(A3,'Respondents Category'!A:B,2,FALSE)</f>
        <v>5. Professional Accountancy or Other Professional Organizations</v>
      </c>
      <c r="C3" t="s">
        <v>92</v>
      </c>
      <c r="D3" t="s">
        <v>25</v>
      </c>
      <c r="E3" t="s">
        <v>82</v>
      </c>
      <c r="F3" s="10">
        <f t="shared" ref="F3:F66" si="0">IF(E3="Yes",1,0)</f>
        <v>0</v>
      </c>
    </row>
    <row r="4" spans="1:6" x14ac:dyDescent="0.35">
      <c r="A4" t="s">
        <v>39</v>
      </c>
      <c r="B4" t="str">
        <f>VLOOKUP(A4,'Respondents Category'!A:B,2,FALSE)</f>
        <v>5. Professional Accountancy or Other Professional Organizations</v>
      </c>
      <c r="C4" t="s">
        <v>92</v>
      </c>
      <c r="D4" t="s">
        <v>10</v>
      </c>
      <c r="E4" t="s">
        <v>72</v>
      </c>
      <c r="F4" s="10">
        <f t="shared" si="0"/>
        <v>1</v>
      </c>
    </row>
    <row r="5" spans="1:6" x14ac:dyDescent="0.35">
      <c r="A5" t="s">
        <v>39</v>
      </c>
      <c r="B5" t="str">
        <f>VLOOKUP(A5,'Respondents Category'!A:B,2,FALSE)</f>
        <v>5. Professional Accountancy or Other Professional Organizations</v>
      </c>
      <c r="C5" t="s">
        <v>92</v>
      </c>
      <c r="D5" t="s">
        <v>30</v>
      </c>
      <c r="E5" t="s">
        <v>82</v>
      </c>
      <c r="F5" s="10">
        <f t="shared" si="0"/>
        <v>0</v>
      </c>
    </row>
    <row r="6" spans="1:6" x14ac:dyDescent="0.35">
      <c r="A6" t="s">
        <v>39</v>
      </c>
      <c r="B6" t="str">
        <f>VLOOKUP(A6,'Respondents Category'!A:B,2,FALSE)</f>
        <v>5. Professional Accountancy or Other Professional Organizations</v>
      </c>
      <c r="C6" t="s">
        <v>92</v>
      </c>
      <c r="D6" t="s">
        <v>42</v>
      </c>
      <c r="E6" t="s">
        <v>82</v>
      </c>
      <c r="F6" s="10">
        <f t="shared" si="0"/>
        <v>0</v>
      </c>
    </row>
    <row r="7" spans="1:6" x14ac:dyDescent="0.35">
      <c r="A7" t="s">
        <v>39</v>
      </c>
      <c r="B7" t="str">
        <f>VLOOKUP(A7,'Respondents Category'!A:B,2,FALSE)</f>
        <v>5. Professional Accountancy or Other Professional Organizations</v>
      </c>
      <c r="C7" t="s">
        <v>93</v>
      </c>
      <c r="D7" t="s">
        <v>34</v>
      </c>
      <c r="E7" t="s">
        <v>82</v>
      </c>
      <c r="F7" s="10">
        <f t="shared" si="0"/>
        <v>0</v>
      </c>
    </row>
    <row r="8" spans="1:6" x14ac:dyDescent="0.35">
      <c r="A8" t="s">
        <v>39</v>
      </c>
      <c r="B8" t="str">
        <f>VLOOKUP(A8,'Respondents Category'!A:B,2,FALSE)</f>
        <v>5. Professional Accountancy or Other Professional Organizations</v>
      </c>
      <c r="C8" t="s">
        <v>93</v>
      </c>
      <c r="D8" t="s">
        <v>18</v>
      </c>
      <c r="E8" t="s">
        <v>72</v>
      </c>
      <c r="F8" s="10">
        <f t="shared" si="0"/>
        <v>1</v>
      </c>
    </row>
    <row r="9" spans="1:6" x14ac:dyDescent="0.35">
      <c r="A9" t="s">
        <v>39</v>
      </c>
      <c r="B9" t="str">
        <f>VLOOKUP(A9,'Respondents Category'!A:B,2,FALSE)</f>
        <v>5. Professional Accountancy or Other Professional Organizations</v>
      </c>
      <c r="C9" t="s">
        <v>93</v>
      </c>
      <c r="D9" t="s">
        <v>27</v>
      </c>
      <c r="E9" t="s">
        <v>82</v>
      </c>
      <c r="F9" s="10">
        <f t="shared" si="0"/>
        <v>0</v>
      </c>
    </row>
    <row r="10" spans="1:6" x14ac:dyDescent="0.35">
      <c r="A10" t="s">
        <v>39</v>
      </c>
      <c r="B10" t="str">
        <f>VLOOKUP(A10,'Respondents Category'!A:B,2,FALSE)</f>
        <v>5. Professional Accountancy or Other Professional Organizations</v>
      </c>
      <c r="C10" t="s">
        <v>93</v>
      </c>
      <c r="D10" t="s">
        <v>3</v>
      </c>
      <c r="E10" t="s">
        <v>82</v>
      </c>
      <c r="F10" s="10">
        <f t="shared" si="0"/>
        <v>0</v>
      </c>
    </row>
    <row r="11" spans="1:6" x14ac:dyDescent="0.35">
      <c r="A11" t="s">
        <v>39</v>
      </c>
      <c r="B11" t="str">
        <f>VLOOKUP(A11,'Respondents Category'!A:B,2,FALSE)</f>
        <v>5. Professional Accountancy or Other Professional Organizations</v>
      </c>
      <c r="C11" t="s">
        <v>93</v>
      </c>
      <c r="D11" t="s">
        <v>55</v>
      </c>
      <c r="E11" t="s">
        <v>82</v>
      </c>
      <c r="F11" s="10">
        <f t="shared" si="0"/>
        <v>0</v>
      </c>
    </row>
    <row r="12" spans="1:6" x14ac:dyDescent="0.35">
      <c r="A12" t="s">
        <v>39</v>
      </c>
      <c r="B12" t="str">
        <f>VLOOKUP(A12,'Respondents Category'!A:B,2,FALSE)</f>
        <v>5. Professional Accountancy or Other Professional Organizations</v>
      </c>
      <c r="C12" t="s">
        <v>94</v>
      </c>
      <c r="D12" t="s">
        <v>23</v>
      </c>
      <c r="E12" t="s">
        <v>82</v>
      </c>
      <c r="F12" s="10">
        <f t="shared" si="0"/>
        <v>0</v>
      </c>
    </row>
    <row r="13" spans="1:6" x14ac:dyDescent="0.35">
      <c r="A13" t="s">
        <v>39</v>
      </c>
      <c r="B13" t="str">
        <f>VLOOKUP(A13,'Respondents Category'!A:B,2,FALSE)</f>
        <v>5. Professional Accountancy or Other Professional Organizations</v>
      </c>
      <c r="C13" t="s">
        <v>94</v>
      </c>
      <c r="D13" t="s">
        <v>19</v>
      </c>
      <c r="E13" t="s">
        <v>72</v>
      </c>
      <c r="F13" s="10">
        <f t="shared" si="0"/>
        <v>1</v>
      </c>
    </row>
    <row r="14" spans="1:6" x14ac:dyDescent="0.35">
      <c r="A14" t="s">
        <v>39</v>
      </c>
      <c r="B14" t="str">
        <f>VLOOKUP(A14,'Respondents Category'!A:B,2,FALSE)</f>
        <v>5. Professional Accountancy or Other Professional Organizations</v>
      </c>
      <c r="C14" t="s">
        <v>94</v>
      </c>
      <c r="D14" t="s">
        <v>28</v>
      </c>
      <c r="E14" t="s">
        <v>82</v>
      </c>
      <c r="F14" s="10">
        <f t="shared" si="0"/>
        <v>0</v>
      </c>
    </row>
    <row r="15" spans="1:6" x14ac:dyDescent="0.35">
      <c r="A15" t="s">
        <v>39</v>
      </c>
      <c r="B15" t="str">
        <f>VLOOKUP(A15,'Respondents Category'!A:B,2,FALSE)</f>
        <v>5. Professional Accountancy or Other Professional Organizations</v>
      </c>
      <c r="C15" t="s">
        <v>94</v>
      </c>
      <c r="D15" t="s">
        <v>9</v>
      </c>
      <c r="E15" t="s">
        <v>82</v>
      </c>
      <c r="F15" s="10">
        <f t="shared" si="0"/>
        <v>0</v>
      </c>
    </row>
    <row r="16" spans="1:6" x14ac:dyDescent="0.35">
      <c r="A16" t="s">
        <v>39</v>
      </c>
      <c r="B16" t="str">
        <f>VLOOKUP(A16,'Respondents Category'!A:B,2,FALSE)</f>
        <v>5. Professional Accountancy or Other Professional Organizations</v>
      </c>
      <c r="C16" t="s">
        <v>94</v>
      </c>
      <c r="D16" t="s">
        <v>46</v>
      </c>
      <c r="E16" t="s">
        <v>82</v>
      </c>
      <c r="F16" s="10">
        <f t="shared" si="0"/>
        <v>0</v>
      </c>
    </row>
    <row r="17" spans="1:6" x14ac:dyDescent="0.35">
      <c r="A17" t="s">
        <v>39</v>
      </c>
      <c r="B17" t="str">
        <f>VLOOKUP(A17,'Respondents Category'!A:B,2,FALSE)</f>
        <v>5. Professional Accountancy or Other Professional Organizations</v>
      </c>
      <c r="C17" t="s">
        <v>95</v>
      </c>
      <c r="D17" t="s">
        <v>45</v>
      </c>
      <c r="E17" t="s">
        <v>82</v>
      </c>
      <c r="F17" s="10">
        <f t="shared" si="0"/>
        <v>0</v>
      </c>
    </row>
    <row r="18" spans="1:6" x14ac:dyDescent="0.35">
      <c r="A18" t="s">
        <v>39</v>
      </c>
      <c r="B18" t="str">
        <f>VLOOKUP(A18,'Respondents Category'!A:B,2,FALSE)</f>
        <v>5. Professional Accountancy or Other Professional Organizations</v>
      </c>
      <c r="C18" t="s">
        <v>95</v>
      </c>
      <c r="D18" t="s">
        <v>40</v>
      </c>
      <c r="E18" t="s">
        <v>72</v>
      </c>
      <c r="F18" s="10">
        <f t="shared" si="0"/>
        <v>1</v>
      </c>
    </row>
    <row r="19" spans="1:6" x14ac:dyDescent="0.35">
      <c r="A19" t="s">
        <v>39</v>
      </c>
      <c r="B19" t="str">
        <f>VLOOKUP(A19,'Respondents Category'!A:B,2,FALSE)</f>
        <v>5. Professional Accountancy or Other Professional Organizations</v>
      </c>
      <c r="C19" t="s">
        <v>95</v>
      </c>
      <c r="D19" t="s">
        <v>41</v>
      </c>
      <c r="E19" t="s">
        <v>82</v>
      </c>
      <c r="F19" s="10">
        <f t="shared" si="0"/>
        <v>0</v>
      </c>
    </row>
    <row r="20" spans="1:6" x14ac:dyDescent="0.35">
      <c r="A20" t="s">
        <v>39</v>
      </c>
      <c r="B20" t="str">
        <f>VLOOKUP(A20,'Respondents Category'!A:B,2,FALSE)</f>
        <v>5. Professional Accountancy or Other Professional Organizations</v>
      </c>
      <c r="C20" t="s">
        <v>95</v>
      </c>
      <c r="D20" t="s">
        <v>11</v>
      </c>
      <c r="E20" t="s">
        <v>82</v>
      </c>
      <c r="F20" s="10">
        <f t="shared" si="0"/>
        <v>0</v>
      </c>
    </row>
    <row r="21" spans="1:6" x14ac:dyDescent="0.35">
      <c r="A21" t="s">
        <v>39</v>
      </c>
      <c r="B21" t="str">
        <f>VLOOKUP(A21,'Respondents Category'!A:B,2,FALSE)</f>
        <v>5. Professional Accountancy or Other Professional Organizations</v>
      </c>
      <c r="C21" t="s">
        <v>95</v>
      </c>
      <c r="D21" t="s">
        <v>26</v>
      </c>
      <c r="E21" t="s">
        <v>82</v>
      </c>
      <c r="F21" s="10">
        <f t="shared" si="0"/>
        <v>0</v>
      </c>
    </row>
    <row r="22" spans="1:6" x14ac:dyDescent="0.35">
      <c r="A22" t="s">
        <v>39</v>
      </c>
      <c r="B22" t="str">
        <f>VLOOKUP(A22,'Respondents Category'!A:B,2,FALSE)</f>
        <v>5. Professional Accountancy or Other Professional Organizations</v>
      </c>
      <c r="C22" t="s">
        <v>96</v>
      </c>
      <c r="D22" t="s">
        <v>58</v>
      </c>
      <c r="E22" t="s">
        <v>82</v>
      </c>
      <c r="F22" s="10">
        <f t="shared" si="0"/>
        <v>0</v>
      </c>
    </row>
    <row r="23" spans="1:6" x14ac:dyDescent="0.35">
      <c r="A23" t="s">
        <v>39</v>
      </c>
      <c r="B23" t="str">
        <f>VLOOKUP(A23,'Respondents Category'!A:B,2,FALSE)</f>
        <v>5. Professional Accountancy or Other Professional Organizations</v>
      </c>
      <c r="C23" t="s">
        <v>96</v>
      </c>
      <c r="D23" t="s">
        <v>73</v>
      </c>
      <c r="E23" t="s">
        <v>72</v>
      </c>
      <c r="F23" s="10">
        <f t="shared" si="0"/>
        <v>1</v>
      </c>
    </row>
    <row r="24" spans="1:6" x14ac:dyDescent="0.35">
      <c r="A24" t="s">
        <v>39</v>
      </c>
      <c r="B24" t="str">
        <f>VLOOKUP(A24,'Respondents Category'!A:B,2,FALSE)</f>
        <v>5. Professional Accountancy or Other Professional Organizations</v>
      </c>
      <c r="C24" t="s">
        <v>96</v>
      </c>
      <c r="D24" t="s">
        <v>6</v>
      </c>
      <c r="E24" t="s">
        <v>82</v>
      </c>
      <c r="F24" s="10">
        <f t="shared" si="0"/>
        <v>0</v>
      </c>
    </row>
    <row r="25" spans="1:6" x14ac:dyDescent="0.35">
      <c r="A25" t="s">
        <v>39</v>
      </c>
      <c r="B25" t="str">
        <f>VLOOKUP(A25,'Respondents Category'!A:B,2,FALSE)</f>
        <v>5. Professional Accountancy or Other Professional Organizations</v>
      </c>
      <c r="C25" t="s">
        <v>96</v>
      </c>
      <c r="D25" t="s">
        <v>38</v>
      </c>
      <c r="E25" t="s">
        <v>82</v>
      </c>
      <c r="F25" s="10">
        <f t="shared" si="0"/>
        <v>0</v>
      </c>
    </row>
    <row r="26" spans="1:6" x14ac:dyDescent="0.35">
      <c r="A26" t="s">
        <v>39</v>
      </c>
      <c r="B26" t="str">
        <f>VLOOKUP(A26,'Respondents Category'!A:B,2,FALSE)</f>
        <v>5. Professional Accountancy or Other Professional Organizations</v>
      </c>
      <c r="C26" t="s">
        <v>96</v>
      </c>
      <c r="D26" t="s">
        <v>80</v>
      </c>
      <c r="E26" t="s">
        <v>82</v>
      </c>
      <c r="F26" s="10">
        <f t="shared" si="0"/>
        <v>0</v>
      </c>
    </row>
    <row r="27" spans="1:6" x14ac:dyDescent="0.35">
      <c r="A27" t="s">
        <v>39</v>
      </c>
      <c r="B27" t="str">
        <f>VLOOKUP(A27,'Respondents Category'!A:B,2,FALSE)</f>
        <v>5. Professional Accountancy or Other Professional Organizations</v>
      </c>
      <c r="C27" t="s">
        <v>97</v>
      </c>
      <c r="D27" t="s">
        <v>68</v>
      </c>
      <c r="E27" t="s">
        <v>72</v>
      </c>
      <c r="F27" s="10">
        <f t="shared" si="0"/>
        <v>1</v>
      </c>
    </row>
    <row r="28" spans="1:6" x14ac:dyDescent="0.35">
      <c r="A28" t="s">
        <v>39</v>
      </c>
      <c r="B28" t="str">
        <f>VLOOKUP(A28,'Respondents Category'!A:B,2,FALSE)</f>
        <v>5. Professional Accountancy or Other Professional Organizations</v>
      </c>
      <c r="C28" t="s">
        <v>97</v>
      </c>
      <c r="D28" t="s">
        <v>37</v>
      </c>
      <c r="E28" t="s">
        <v>82</v>
      </c>
      <c r="F28" s="10">
        <f t="shared" si="0"/>
        <v>0</v>
      </c>
    </row>
    <row r="29" spans="1:6" x14ac:dyDescent="0.35">
      <c r="A29" t="s">
        <v>39</v>
      </c>
      <c r="B29" t="str">
        <f>VLOOKUP(A29,'Respondents Category'!A:B,2,FALSE)</f>
        <v>5. Professional Accountancy or Other Professional Organizations</v>
      </c>
      <c r="C29" t="s">
        <v>97</v>
      </c>
      <c r="D29" t="s">
        <v>32</v>
      </c>
      <c r="E29" t="s">
        <v>82</v>
      </c>
      <c r="F29" s="10">
        <f t="shared" si="0"/>
        <v>0</v>
      </c>
    </row>
    <row r="30" spans="1:6" x14ac:dyDescent="0.35">
      <c r="A30" t="s">
        <v>39</v>
      </c>
      <c r="B30" t="str">
        <f>VLOOKUP(A30,'Respondents Category'!A:B,2,FALSE)</f>
        <v>5. Professional Accountancy or Other Professional Organizations</v>
      </c>
      <c r="C30" t="s">
        <v>98</v>
      </c>
      <c r="D30" t="s">
        <v>15</v>
      </c>
      <c r="E30" t="s">
        <v>72</v>
      </c>
      <c r="F30" s="10">
        <f t="shared" si="0"/>
        <v>1</v>
      </c>
    </row>
    <row r="31" spans="1:6" x14ac:dyDescent="0.35">
      <c r="A31" t="s">
        <v>39</v>
      </c>
      <c r="B31" t="str">
        <f>VLOOKUP(A31,'Respondents Category'!A:B,2,FALSE)</f>
        <v>5. Professional Accountancy or Other Professional Organizations</v>
      </c>
      <c r="C31" t="s">
        <v>98</v>
      </c>
      <c r="D31" t="s">
        <v>48</v>
      </c>
      <c r="E31" t="s">
        <v>82</v>
      </c>
      <c r="F31" s="10">
        <f t="shared" si="0"/>
        <v>0</v>
      </c>
    </row>
    <row r="32" spans="1:6" x14ac:dyDescent="0.35">
      <c r="A32" t="s">
        <v>39</v>
      </c>
      <c r="B32" t="str">
        <f>VLOOKUP(A32,'Respondents Category'!A:B,2,FALSE)</f>
        <v>5. Professional Accountancy or Other Professional Organizations</v>
      </c>
      <c r="C32" t="s">
        <v>99</v>
      </c>
      <c r="D32" t="s">
        <v>53</v>
      </c>
      <c r="E32" t="s">
        <v>72</v>
      </c>
      <c r="F32" s="10">
        <f t="shared" si="0"/>
        <v>1</v>
      </c>
    </row>
    <row r="33" spans="1:6" x14ac:dyDescent="0.35">
      <c r="A33" t="s">
        <v>39</v>
      </c>
      <c r="B33" t="str">
        <f>VLOOKUP(A33,'Respondents Category'!A:B,2,FALSE)</f>
        <v>5. Professional Accountancy or Other Professional Organizations</v>
      </c>
      <c r="C33" t="s">
        <v>99</v>
      </c>
      <c r="D33" t="s">
        <v>21</v>
      </c>
      <c r="E33" t="s">
        <v>82</v>
      </c>
      <c r="F33" s="10">
        <f t="shared" si="0"/>
        <v>0</v>
      </c>
    </row>
    <row r="34" spans="1:6" x14ac:dyDescent="0.35">
      <c r="A34" t="s">
        <v>7</v>
      </c>
      <c r="B34" t="str">
        <f>VLOOKUP(A34,'Respondents Category'!A:B,2,FALSE)</f>
        <v>5. Professional Accountancy or Other Professional Organizations</v>
      </c>
      <c r="C34" t="s">
        <v>92</v>
      </c>
      <c r="D34" t="s">
        <v>22</v>
      </c>
      <c r="E34" t="s">
        <v>82</v>
      </c>
      <c r="F34" s="10">
        <f t="shared" si="0"/>
        <v>0</v>
      </c>
    </row>
    <row r="35" spans="1:6" x14ac:dyDescent="0.35">
      <c r="A35" t="s">
        <v>7</v>
      </c>
      <c r="B35" t="str">
        <f>VLOOKUP(A35,'Respondents Category'!A:B,2,FALSE)</f>
        <v>5. Professional Accountancy or Other Professional Organizations</v>
      </c>
      <c r="C35" t="s">
        <v>92</v>
      </c>
      <c r="D35" t="s">
        <v>25</v>
      </c>
      <c r="E35" t="s">
        <v>72</v>
      </c>
      <c r="F35" s="10">
        <f t="shared" si="0"/>
        <v>1</v>
      </c>
    </row>
    <row r="36" spans="1:6" x14ac:dyDescent="0.35">
      <c r="A36" t="s">
        <v>7</v>
      </c>
      <c r="B36" t="str">
        <f>VLOOKUP(A36,'Respondents Category'!A:B,2,FALSE)</f>
        <v>5. Professional Accountancy or Other Professional Organizations</v>
      </c>
      <c r="C36" t="s">
        <v>92</v>
      </c>
      <c r="D36" t="s">
        <v>10</v>
      </c>
      <c r="E36" t="s">
        <v>82</v>
      </c>
      <c r="F36" s="10">
        <f t="shared" si="0"/>
        <v>0</v>
      </c>
    </row>
    <row r="37" spans="1:6" x14ac:dyDescent="0.35">
      <c r="A37" t="s">
        <v>7</v>
      </c>
      <c r="B37" t="str">
        <f>VLOOKUP(A37,'Respondents Category'!A:B,2,FALSE)</f>
        <v>5. Professional Accountancy or Other Professional Organizations</v>
      </c>
      <c r="C37" t="s">
        <v>92</v>
      </c>
      <c r="D37" t="s">
        <v>30</v>
      </c>
      <c r="E37" t="s">
        <v>82</v>
      </c>
      <c r="F37" s="10">
        <f t="shared" si="0"/>
        <v>0</v>
      </c>
    </row>
    <row r="38" spans="1:6" x14ac:dyDescent="0.35">
      <c r="A38" t="s">
        <v>7</v>
      </c>
      <c r="B38" t="str">
        <f>VLOOKUP(A38,'Respondents Category'!A:B,2,FALSE)</f>
        <v>5. Professional Accountancy or Other Professional Organizations</v>
      </c>
      <c r="C38" t="s">
        <v>92</v>
      </c>
      <c r="D38" t="s">
        <v>42</v>
      </c>
      <c r="E38" t="s">
        <v>82</v>
      </c>
      <c r="F38" s="10">
        <f t="shared" si="0"/>
        <v>0</v>
      </c>
    </row>
    <row r="39" spans="1:6" x14ac:dyDescent="0.35">
      <c r="A39" t="s">
        <v>7</v>
      </c>
      <c r="B39" t="str">
        <f>VLOOKUP(A39,'Respondents Category'!A:B,2,FALSE)</f>
        <v>5. Professional Accountancy or Other Professional Organizations</v>
      </c>
      <c r="C39" t="s">
        <v>93</v>
      </c>
      <c r="D39" t="s">
        <v>34</v>
      </c>
      <c r="E39" t="s">
        <v>82</v>
      </c>
      <c r="F39" s="10">
        <f t="shared" si="0"/>
        <v>0</v>
      </c>
    </row>
    <row r="40" spans="1:6" x14ac:dyDescent="0.35">
      <c r="A40" t="s">
        <v>7</v>
      </c>
      <c r="B40" t="str">
        <f>VLOOKUP(A40,'Respondents Category'!A:B,2,FALSE)</f>
        <v>5. Professional Accountancy or Other Professional Organizations</v>
      </c>
      <c r="C40" t="s">
        <v>93</v>
      </c>
      <c r="D40" t="s">
        <v>18</v>
      </c>
      <c r="E40" t="s">
        <v>72</v>
      </c>
      <c r="F40" s="10">
        <f t="shared" si="0"/>
        <v>1</v>
      </c>
    </row>
    <row r="41" spans="1:6" x14ac:dyDescent="0.35">
      <c r="A41" t="s">
        <v>7</v>
      </c>
      <c r="B41" t="str">
        <f>VLOOKUP(A41,'Respondents Category'!A:B,2,FALSE)</f>
        <v>5. Professional Accountancy or Other Professional Organizations</v>
      </c>
      <c r="C41" t="s">
        <v>93</v>
      </c>
      <c r="D41" t="s">
        <v>27</v>
      </c>
      <c r="E41" t="s">
        <v>82</v>
      </c>
      <c r="F41" s="10">
        <f t="shared" si="0"/>
        <v>0</v>
      </c>
    </row>
    <row r="42" spans="1:6" x14ac:dyDescent="0.35">
      <c r="A42" t="s">
        <v>7</v>
      </c>
      <c r="B42" t="str">
        <f>VLOOKUP(A42,'Respondents Category'!A:B,2,FALSE)</f>
        <v>5. Professional Accountancy or Other Professional Organizations</v>
      </c>
      <c r="C42" t="s">
        <v>93</v>
      </c>
      <c r="D42" t="s">
        <v>3</v>
      </c>
      <c r="E42" t="s">
        <v>82</v>
      </c>
      <c r="F42" s="10">
        <f t="shared" si="0"/>
        <v>0</v>
      </c>
    </row>
    <row r="43" spans="1:6" x14ac:dyDescent="0.35">
      <c r="A43" t="s">
        <v>7</v>
      </c>
      <c r="B43" t="str">
        <f>VLOOKUP(A43,'Respondents Category'!A:B,2,FALSE)</f>
        <v>5. Professional Accountancy or Other Professional Organizations</v>
      </c>
      <c r="C43" t="s">
        <v>93</v>
      </c>
      <c r="D43" t="s">
        <v>55</v>
      </c>
      <c r="E43" t="s">
        <v>82</v>
      </c>
      <c r="F43" s="10">
        <f t="shared" si="0"/>
        <v>0</v>
      </c>
    </row>
    <row r="44" spans="1:6" x14ac:dyDescent="0.35">
      <c r="A44" t="s">
        <v>7</v>
      </c>
      <c r="B44" t="str">
        <f>VLOOKUP(A44,'Respondents Category'!A:B,2,FALSE)</f>
        <v>5. Professional Accountancy or Other Professional Organizations</v>
      </c>
      <c r="C44" t="s">
        <v>94</v>
      </c>
      <c r="D44" t="s">
        <v>23</v>
      </c>
      <c r="E44" t="s">
        <v>82</v>
      </c>
      <c r="F44" s="10">
        <f t="shared" si="0"/>
        <v>0</v>
      </c>
    </row>
    <row r="45" spans="1:6" x14ac:dyDescent="0.35">
      <c r="A45" t="s">
        <v>7</v>
      </c>
      <c r="B45" t="str">
        <f>VLOOKUP(A45,'Respondents Category'!A:B,2,FALSE)</f>
        <v>5. Professional Accountancy or Other Professional Organizations</v>
      </c>
      <c r="C45" t="s">
        <v>94</v>
      </c>
      <c r="D45" t="s">
        <v>19</v>
      </c>
      <c r="E45" t="s">
        <v>72</v>
      </c>
      <c r="F45" s="10">
        <f t="shared" si="0"/>
        <v>1</v>
      </c>
    </row>
    <row r="46" spans="1:6" x14ac:dyDescent="0.35">
      <c r="A46" t="s">
        <v>7</v>
      </c>
      <c r="B46" t="str">
        <f>VLOOKUP(A46,'Respondents Category'!A:B,2,FALSE)</f>
        <v>5. Professional Accountancy or Other Professional Organizations</v>
      </c>
      <c r="C46" t="s">
        <v>94</v>
      </c>
      <c r="D46" t="s">
        <v>28</v>
      </c>
      <c r="E46" t="s">
        <v>82</v>
      </c>
      <c r="F46" s="10">
        <f t="shared" si="0"/>
        <v>0</v>
      </c>
    </row>
    <row r="47" spans="1:6" x14ac:dyDescent="0.35">
      <c r="A47" t="s">
        <v>7</v>
      </c>
      <c r="B47" t="str">
        <f>VLOOKUP(A47,'Respondents Category'!A:B,2,FALSE)</f>
        <v>5. Professional Accountancy or Other Professional Organizations</v>
      </c>
      <c r="C47" t="s">
        <v>94</v>
      </c>
      <c r="D47" t="s">
        <v>9</v>
      </c>
      <c r="E47" t="s">
        <v>82</v>
      </c>
      <c r="F47" s="10">
        <f t="shared" si="0"/>
        <v>0</v>
      </c>
    </row>
    <row r="48" spans="1:6" x14ac:dyDescent="0.35">
      <c r="A48" t="s">
        <v>7</v>
      </c>
      <c r="B48" t="str">
        <f>VLOOKUP(A48,'Respondents Category'!A:B,2,FALSE)</f>
        <v>5. Professional Accountancy or Other Professional Organizations</v>
      </c>
      <c r="C48" t="s">
        <v>94</v>
      </c>
      <c r="D48" t="s">
        <v>46</v>
      </c>
      <c r="E48" t="s">
        <v>82</v>
      </c>
      <c r="F48" s="10">
        <f t="shared" si="0"/>
        <v>0</v>
      </c>
    </row>
    <row r="49" spans="1:6" x14ac:dyDescent="0.35">
      <c r="A49" t="s">
        <v>7</v>
      </c>
      <c r="B49" t="str">
        <f>VLOOKUP(A49,'Respondents Category'!A:B,2,FALSE)</f>
        <v>5. Professional Accountancy or Other Professional Organizations</v>
      </c>
      <c r="C49" t="s">
        <v>95</v>
      </c>
      <c r="D49" t="s">
        <v>45</v>
      </c>
      <c r="E49" t="s">
        <v>82</v>
      </c>
      <c r="F49" s="10">
        <f t="shared" si="0"/>
        <v>0</v>
      </c>
    </row>
    <row r="50" spans="1:6" x14ac:dyDescent="0.35">
      <c r="A50" t="s">
        <v>7</v>
      </c>
      <c r="B50" t="str">
        <f>VLOOKUP(A50,'Respondents Category'!A:B,2,FALSE)</f>
        <v>5. Professional Accountancy or Other Professional Organizations</v>
      </c>
      <c r="C50" t="s">
        <v>95</v>
      </c>
      <c r="D50" t="s">
        <v>40</v>
      </c>
      <c r="E50" t="s">
        <v>72</v>
      </c>
      <c r="F50" s="10">
        <f t="shared" si="0"/>
        <v>1</v>
      </c>
    </row>
    <row r="51" spans="1:6" x14ac:dyDescent="0.35">
      <c r="A51" t="s">
        <v>7</v>
      </c>
      <c r="B51" t="str">
        <f>VLOOKUP(A51,'Respondents Category'!A:B,2,FALSE)</f>
        <v>5. Professional Accountancy or Other Professional Organizations</v>
      </c>
      <c r="C51" t="s">
        <v>95</v>
      </c>
      <c r="D51" t="s">
        <v>41</v>
      </c>
      <c r="E51" t="s">
        <v>82</v>
      </c>
      <c r="F51" s="10">
        <f t="shared" si="0"/>
        <v>0</v>
      </c>
    </row>
    <row r="52" spans="1:6" x14ac:dyDescent="0.35">
      <c r="A52" t="s">
        <v>7</v>
      </c>
      <c r="B52" t="str">
        <f>VLOOKUP(A52,'Respondents Category'!A:B,2,FALSE)</f>
        <v>5. Professional Accountancy or Other Professional Organizations</v>
      </c>
      <c r="C52" t="s">
        <v>95</v>
      </c>
      <c r="D52" t="s">
        <v>11</v>
      </c>
      <c r="E52" t="s">
        <v>82</v>
      </c>
      <c r="F52" s="10">
        <f t="shared" si="0"/>
        <v>0</v>
      </c>
    </row>
    <row r="53" spans="1:6" x14ac:dyDescent="0.35">
      <c r="A53" t="s">
        <v>7</v>
      </c>
      <c r="B53" t="str">
        <f>VLOOKUP(A53,'Respondents Category'!A:B,2,FALSE)</f>
        <v>5. Professional Accountancy or Other Professional Organizations</v>
      </c>
      <c r="C53" t="s">
        <v>95</v>
      </c>
      <c r="D53" t="s">
        <v>26</v>
      </c>
      <c r="E53" t="s">
        <v>82</v>
      </c>
      <c r="F53" s="10">
        <f t="shared" si="0"/>
        <v>0</v>
      </c>
    </row>
    <row r="54" spans="1:6" x14ac:dyDescent="0.35">
      <c r="A54" t="s">
        <v>7</v>
      </c>
      <c r="B54" t="str">
        <f>VLOOKUP(A54,'Respondents Category'!A:B,2,FALSE)</f>
        <v>5. Professional Accountancy or Other Professional Organizations</v>
      </c>
      <c r="C54" t="s">
        <v>96</v>
      </c>
      <c r="D54" t="s">
        <v>58</v>
      </c>
      <c r="E54" t="s">
        <v>82</v>
      </c>
      <c r="F54" s="10">
        <f t="shared" si="0"/>
        <v>0</v>
      </c>
    </row>
    <row r="55" spans="1:6" x14ac:dyDescent="0.35">
      <c r="A55" t="s">
        <v>7</v>
      </c>
      <c r="B55" t="str">
        <f>VLOOKUP(A55,'Respondents Category'!A:B,2,FALSE)</f>
        <v>5. Professional Accountancy or Other Professional Organizations</v>
      </c>
      <c r="C55" t="s">
        <v>96</v>
      </c>
      <c r="D55" t="s">
        <v>73</v>
      </c>
      <c r="E55" t="s">
        <v>72</v>
      </c>
      <c r="F55" s="10">
        <f t="shared" si="0"/>
        <v>1</v>
      </c>
    </row>
    <row r="56" spans="1:6" x14ac:dyDescent="0.35">
      <c r="A56" t="s">
        <v>7</v>
      </c>
      <c r="B56" t="str">
        <f>VLOOKUP(A56,'Respondents Category'!A:B,2,FALSE)</f>
        <v>5. Professional Accountancy or Other Professional Organizations</v>
      </c>
      <c r="C56" t="s">
        <v>96</v>
      </c>
      <c r="D56" t="s">
        <v>6</v>
      </c>
      <c r="E56" t="s">
        <v>82</v>
      </c>
      <c r="F56" s="10">
        <f t="shared" si="0"/>
        <v>0</v>
      </c>
    </row>
    <row r="57" spans="1:6" x14ac:dyDescent="0.35">
      <c r="A57" t="s">
        <v>7</v>
      </c>
      <c r="B57" t="str">
        <f>VLOOKUP(A57,'Respondents Category'!A:B,2,FALSE)</f>
        <v>5. Professional Accountancy or Other Professional Organizations</v>
      </c>
      <c r="C57" t="s">
        <v>96</v>
      </c>
      <c r="D57" t="s">
        <v>38</v>
      </c>
      <c r="E57" t="s">
        <v>82</v>
      </c>
      <c r="F57" s="10">
        <f t="shared" si="0"/>
        <v>0</v>
      </c>
    </row>
    <row r="58" spans="1:6" x14ac:dyDescent="0.35">
      <c r="A58" t="s">
        <v>7</v>
      </c>
      <c r="B58" t="str">
        <f>VLOOKUP(A58,'Respondents Category'!A:B,2,FALSE)</f>
        <v>5. Professional Accountancy or Other Professional Organizations</v>
      </c>
      <c r="C58" t="s">
        <v>96</v>
      </c>
      <c r="D58" t="s">
        <v>80</v>
      </c>
      <c r="E58" t="s">
        <v>82</v>
      </c>
      <c r="F58" s="10">
        <f t="shared" si="0"/>
        <v>0</v>
      </c>
    </row>
    <row r="59" spans="1:6" x14ac:dyDescent="0.35">
      <c r="A59" t="s">
        <v>7</v>
      </c>
      <c r="B59" t="str">
        <f>VLOOKUP(A59,'Respondents Category'!A:B,2,FALSE)</f>
        <v>5. Professional Accountancy or Other Professional Organizations</v>
      </c>
      <c r="C59" t="s">
        <v>97</v>
      </c>
      <c r="D59" t="s">
        <v>68</v>
      </c>
      <c r="E59" t="s">
        <v>72</v>
      </c>
      <c r="F59" s="10">
        <f t="shared" si="0"/>
        <v>1</v>
      </c>
    </row>
    <row r="60" spans="1:6" x14ac:dyDescent="0.35">
      <c r="A60" t="s">
        <v>7</v>
      </c>
      <c r="B60" t="str">
        <f>VLOOKUP(A60,'Respondents Category'!A:B,2,FALSE)</f>
        <v>5. Professional Accountancy or Other Professional Organizations</v>
      </c>
      <c r="C60" t="s">
        <v>97</v>
      </c>
      <c r="D60" t="s">
        <v>37</v>
      </c>
      <c r="E60" t="s">
        <v>82</v>
      </c>
      <c r="F60" s="10">
        <f t="shared" si="0"/>
        <v>0</v>
      </c>
    </row>
    <row r="61" spans="1:6" x14ac:dyDescent="0.35">
      <c r="A61" t="s">
        <v>7</v>
      </c>
      <c r="B61" t="str">
        <f>VLOOKUP(A61,'Respondents Category'!A:B,2,FALSE)</f>
        <v>5. Professional Accountancy or Other Professional Organizations</v>
      </c>
      <c r="C61" t="s">
        <v>97</v>
      </c>
      <c r="D61" t="s">
        <v>32</v>
      </c>
      <c r="E61" t="s">
        <v>82</v>
      </c>
      <c r="F61" s="10">
        <f t="shared" si="0"/>
        <v>0</v>
      </c>
    </row>
    <row r="62" spans="1:6" x14ac:dyDescent="0.35">
      <c r="A62" t="s">
        <v>7</v>
      </c>
      <c r="B62" t="str">
        <f>VLOOKUP(A62,'Respondents Category'!A:B,2,FALSE)</f>
        <v>5. Professional Accountancy or Other Professional Organizations</v>
      </c>
      <c r="C62" t="s">
        <v>98</v>
      </c>
      <c r="D62" t="s">
        <v>15</v>
      </c>
      <c r="E62" t="s">
        <v>72</v>
      </c>
      <c r="F62" s="10">
        <f t="shared" si="0"/>
        <v>1</v>
      </c>
    </row>
    <row r="63" spans="1:6" x14ac:dyDescent="0.35">
      <c r="A63" t="s">
        <v>7</v>
      </c>
      <c r="B63" t="str">
        <f>VLOOKUP(A63,'Respondents Category'!A:B,2,FALSE)</f>
        <v>5. Professional Accountancy or Other Professional Organizations</v>
      </c>
      <c r="C63" t="s">
        <v>98</v>
      </c>
      <c r="D63" t="s">
        <v>48</v>
      </c>
      <c r="E63" t="s">
        <v>82</v>
      </c>
      <c r="F63" s="10">
        <f t="shared" si="0"/>
        <v>0</v>
      </c>
    </row>
    <row r="64" spans="1:6" x14ac:dyDescent="0.35">
      <c r="A64" t="s">
        <v>7</v>
      </c>
      <c r="B64" t="str">
        <f>VLOOKUP(A64,'Respondents Category'!A:B,2,FALSE)</f>
        <v>5. Professional Accountancy or Other Professional Organizations</v>
      </c>
      <c r="C64" t="s">
        <v>99</v>
      </c>
      <c r="D64" t="s">
        <v>53</v>
      </c>
      <c r="E64" t="s">
        <v>82</v>
      </c>
      <c r="F64" s="10">
        <f t="shared" si="0"/>
        <v>0</v>
      </c>
    </row>
    <row r="65" spans="1:6" x14ac:dyDescent="0.35">
      <c r="A65" t="s">
        <v>7</v>
      </c>
      <c r="B65" t="str">
        <f>VLOOKUP(A65,'Respondents Category'!A:B,2,FALSE)</f>
        <v>5. Professional Accountancy or Other Professional Organizations</v>
      </c>
      <c r="C65" t="s">
        <v>99</v>
      </c>
      <c r="D65" t="s">
        <v>21</v>
      </c>
      <c r="E65" t="s">
        <v>72</v>
      </c>
      <c r="F65" s="10">
        <f t="shared" si="0"/>
        <v>1</v>
      </c>
    </row>
    <row r="66" spans="1:6" x14ac:dyDescent="0.35">
      <c r="A66" t="s">
        <v>36</v>
      </c>
      <c r="B66" t="str">
        <f>VLOOKUP(A66,'Respondents Category'!A:B,2,FALSE)</f>
        <v>3. Jurisdictional Standard Setters</v>
      </c>
      <c r="C66" t="s">
        <v>92</v>
      </c>
      <c r="D66" t="s">
        <v>22</v>
      </c>
      <c r="E66" t="s">
        <v>82</v>
      </c>
      <c r="F66" s="10">
        <f t="shared" si="0"/>
        <v>0</v>
      </c>
    </row>
    <row r="67" spans="1:6" x14ac:dyDescent="0.35">
      <c r="A67" t="s">
        <v>36</v>
      </c>
      <c r="B67" t="str">
        <f>VLOOKUP(A67,'Respondents Category'!A:B,2,FALSE)</f>
        <v>3. Jurisdictional Standard Setters</v>
      </c>
      <c r="C67" t="s">
        <v>92</v>
      </c>
      <c r="D67" t="s">
        <v>25</v>
      </c>
      <c r="E67" t="s">
        <v>82</v>
      </c>
      <c r="F67" s="10">
        <f t="shared" ref="F67:F130" si="1">IF(E67="Yes",1,0)</f>
        <v>0</v>
      </c>
    </row>
    <row r="68" spans="1:6" x14ac:dyDescent="0.35">
      <c r="A68" t="s">
        <v>36</v>
      </c>
      <c r="B68" t="str">
        <f>VLOOKUP(A68,'Respondents Category'!A:B,2,FALSE)</f>
        <v>3. Jurisdictional Standard Setters</v>
      </c>
      <c r="C68" t="s">
        <v>92</v>
      </c>
      <c r="D68" t="s">
        <v>10</v>
      </c>
      <c r="E68" t="s">
        <v>82</v>
      </c>
      <c r="F68" s="10">
        <f t="shared" si="1"/>
        <v>0</v>
      </c>
    </row>
    <row r="69" spans="1:6" x14ac:dyDescent="0.35">
      <c r="A69" t="s">
        <v>36</v>
      </c>
      <c r="B69" t="str">
        <f>VLOOKUP(A69,'Respondents Category'!A:B,2,FALSE)</f>
        <v>3. Jurisdictional Standard Setters</v>
      </c>
      <c r="C69" t="s">
        <v>92</v>
      </c>
      <c r="D69" t="s">
        <v>30</v>
      </c>
      <c r="E69" t="s">
        <v>72</v>
      </c>
      <c r="F69" s="10">
        <f t="shared" si="1"/>
        <v>1</v>
      </c>
    </row>
    <row r="70" spans="1:6" x14ac:dyDescent="0.35">
      <c r="A70" t="s">
        <v>36</v>
      </c>
      <c r="B70" t="str">
        <f>VLOOKUP(A70,'Respondents Category'!A:B,2,FALSE)</f>
        <v>3. Jurisdictional Standard Setters</v>
      </c>
      <c r="C70" t="s">
        <v>92</v>
      </c>
      <c r="D70" t="s">
        <v>42</v>
      </c>
      <c r="E70" t="s">
        <v>82</v>
      </c>
      <c r="F70" s="10">
        <f t="shared" si="1"/>
        <v>0</v>
      </c>
    </row>
    <row r="71" spans="1:6" x14ac:dyDescent="0.35">
      <c r="A71" t="s">
        <v>36</v>
      </c>
      <c r="B71" t="str">
        <f>VLOOKUP(A71,'Respondents Category'!A:B,2,FALSE)</f>
        <v>3. Jurisdictional Standard Setters</v>
      </c>
      <c r="C71" t="s">
        <v>93</v>
      </c>
      <c r="D71" t="s">
        <v>34</v>
      </c>
      <c r="E71" t="s">
        <v>82</v>
      </c>
      <c r="F71" s="10">
        <f t="shared" si="1"/>
        <v>0</v>
      </c>
    </row>
    <row r="72" spans="1:6" x14ac:dyDescent="0.35">
      <c r="A72" t="s">
        <v>36</v>
      </c>
      <c r="B72" t="str">
        <f>VLOOKUP(A72,'Respondents Category'!A:B,2,FALSE)</f>
        <v>3. Jurisdictional Standard Setters</v>
      </c>
      <c r="C72" t="s">
        <v>93</v>
      </c>
      <c r="D72" t="s">
        <v>18</v>
      </c>
      <c r="E72" t="s">
        <v>82</v>
      </c>
      <c r="F72" s="10">
        <f t="shared" si="1"/>
        <v>0</v>
      </c>
    </row>
    <row r="73" spans="1:6" x14ac:dyDescent="0.35">
      <c r="A73" t="s">
        <v>36</v>
      </c>
      <c r="B73" t="str">
        <f>VLOOKUP(A73,'Respondents Category'!A:B,2,FALSE)</f>
        <v>3. Jurisdictional Standard Setters</v>
      </c>
      <c r="C73" t="s">
        <v>93</v>
      </c>
      <c r="D73" t="s">
        <v>27</v>
      </c>
      <c r="E73" t="s">
        <v>72</v>
      </c>
      <c r="F73" s="10">
        <f t="shared" si="1"/>
        <v>1</v>
      </c>
    </row>
    <row r="74" spans="1:6" x14ac:dyDescent="0.35">
      <c r="A74" t="s">
        <v>36</v>
      </c>
      <c r="B74" t="str">
        <f>VLOOKUP(A74,'Respondents Category'!A:B,2,FALSE)</f>
        <v>3. Jurisdictional Standard Setters</v>
      </c>
      <c r="C74" t="s">
        <v>93</v>
      </c>
      <c r="D74" t="s">
        <v>3</v>
      </c>
      <c r="E74" t="s">
        <v>82</v>
      </c>
      <c r="F74" s="10">
        <f t="shared" si="1"/>
        <v>0</v>
      </c>
    </row>
    <row r="75" spans="1:6" x14ac:dyDescent="0.35">
      <c r="A75" t="s">
        <v>36</v>
      </c>
      <c r="B75" t="str">
        <f>VLOOKUP(A75,'Respondents Category'!A:B,2,FALSE)</f>
        <v>3. Jurisdictional Standard Setters</v>
      </c>
      <c r="C75" t="s">
        <v>93</v>
      </c>
      <c r="D75" t="s">
        <v>55</v>
      </c>
      <c r="E75" t="s">
        <v>82</v>
      </c>
      <c r="F75" s="10">
        <f t="shared" si="1"/>
        <v>0</v>
      </c>
    </row>
    <row r="76" spans="1:6" x14ac:dyDescent="0.35">
      <c r="A76" t="s">
        <v>36</v>
      </c>
      <c r="B76" t="str">
        <f>VLOOKUP(A76,'Respondents Category'!A:B,2,FALSE)</f>
        <v>3. Jurisdictional Standard Setters</v>
      </c>
      <c r="C76" t="s">
        <v>94</v>
      </c>
      <c r="D76" t="s">
        <v>23</v>
      </c>
      <c r="E76" t="s">
        <v>82</v>
      </c>
      <c r="F76" s="10">
        <f t="shared" si="1"/>
        <v>0</v>
      </c>
    </row>
    <row r="77" spans="1:6" x14ac:dyDescent="0.35">
      <c r="A77" t="s">
        <v>36</v>
      </c>
      <c r="B77" t="str">
        <f>VLOOKUP(A77,'Respondents Category'!A:B,2,FALSE)</f>
        <v>3. Jurisdictional Standard Setters</v>
      </c>
      <c r="C77" t="s">
        <v>94</v>
      </c>
      <c r="D77" t="s">
        <v>19</v>
      </c>
      <c r="E77" t="s">
        <v>82</v>
      </c>
      <c r="F77" s="10">
        <f t="shared" si="1"/>
        <v>0</v>
      </c>
    </row>
    <row r="78" spans="1:6" x14ac:dyDescent="0.35">
      <c r="A78" t="s">
        <v>36</v>
      </c>
      <c r="B78" t="str">
        <f>VLOOKUP(A78,'Respondents Category'!A:B,2,FALSE)</f>
        <v>3. Jurisdictional Standard Setters</v>
      </c>
      <c r="C78" t="s">
        <v>94</v>
      </c>
      <c r="D78" t="s">
        <v>28</v>
      </c>
      <c r="E78" t="s">
        <v>72</v>
      </c>
      <c r="F78" s="10">
        <f t="shared" si="1"/>
        <v>1</v>
      </c>
    </row>
    <row r="79" spans="1:6" x14ac:dyDescent="0.35">
      <c r="A79" t="s">
        <v>36</v>
      </c>
      <c r="B79" t="str">
        <f>VLOOKUP(A79,'Respondents Category'!A:B,2,FALSE)</f>
        <v>3. Jurisdictional Standard Setters</v>
      </c>
      <c r="C79" t="s">
        <v>94</v>
      </c>
      <c r="D79" t="s">
        <v>9</v>
      </c>
      <c r="E79" t="s">
        <v>82</v>
      </c>
      <c r="F79" s="10">
        <f t="shared" si="1"/>
        <v>0</v>
      </c>
    </row>
    <row r="80" spans="1:6" x14ac:dyDescent="0.35">
      <c r="A80" t="s">
        <v>36</v>
      </c>
      <c r="B80" t="str">
        <f>VLOOKUP(A80,'Respondents Category'!A:B,2,FALSE)</f>
        <v>3. Jurisdictional Standard Setters</v>
      </c>
      <c r="C80" t="s">
        <v>94</v>
      </c>
      <c r="D80" t="s">
        <v>46</v>
      </c>
      <c r="E80" t="s">
        <v>82</v>
      </c>
      <c r="F80" s="10">
        <f t="shared" si="1"/>
        <v>0</v>
      </c>
    </row>
    <row r="81" spans="1:6" x14ac:dyDescent="0.35">
      <c r="A81" t="s">
        <v>36</v>
      </c>
      <c r="B81" t="str">
        <f>VLOOKUP(A81,'Respondents Category'!A:B,2,FALSE)</f>
        <v>3. Jurisdictional Standard Setters</v>
      </c>
      <c r="C81" t="s">
        <v>95</v>
      </c>
      <c r="D81" t="s">
        <v>45</v>
      </c>
      <c r="E81" t="s">
        <v>82</v>
      </c>
      <c r="F81" s="10">
        <f t="shared" si="1"/>
        <v>0</v>
      </c>
    </row>
    <row r="82" spans="1:6" x14ac:dyDescent="0.35">
      <c r="A82" t="s">
        <v>36</v>
      </c>
      <c r="B82" t="str">
        <f>VLOOKUP(A82,'Respondents Category'!A:B,2,FALSE)</f>
        <v>3. Jurisdictional Standard Setters</v>
      </c>
      <c r="C82" t="s">
        <v>95</v>
      </c>
      <c r="D82" t="s">
        <v>40</v>
      </c>
      <c r="E82" t="s">
        <v>82</v>
      </c>
      <c r="F82" s="10">
        <f t="shared" si="1"/>
        <v>0</v>
      </c>
    </row>
    <row r="83" spans="1:6" x14ac:dyDescent="0.35">
      <c r="A83" t="s">
        <v>36</v>
      </c>
      <c r="B83" t="str">
        <f>VLOOKUP(A83,'Respondents Category'!A:B,2,FALSE)</f>
        <v>3. Jurisdictional Standard Setters</v>
      </c>
      <c r="C83" t="s">
        <v>95</v>
      </c>
      <c r="D83" t="s">
        <v>41</v>
      </c>
      <c r="E83" t="s">
        <v>72</v>
      </c>
      <c r="F83" s="10">
        <f t="shared" si="1"/>
        <v>1</v>
      </c>
    </row>
    <row r="84" spans="1:6" x14ac:dyDescent="0.35">
      <c r="A84" t="s">
        <v>36</v>
      </c>
      <c r="B84" t="str">
        <f>VLOOKUP(A84,'Respondents Category'!A:B,2,FALSE)</f>
        <v>3. Jurisdictional Standard Setters</v>
      </c>
      <c r="C84" t="s">
        <v>95</v>
      </c>
      <c r="D84" t="s">
        <v>11</v>
      </c>
      <c r="E84" t="s">
        <v>82</v>
      </c>
      <c r="F84" s="10">
        <f t="shared" si="1"/>
        <v>0</v>
      </c>
    </row>
    <row r="85" spans="1:6" x14ac:dyDescent="0.35">
      <c r="A85" t="s">
        <v>36</v>
      </c>
      <c r="B85" t="str">
        <f>VLOOKUP(A85,'Respondents Category'!A:B,2,FALSE)</f>
        <v>3. Jurisdictional Standard Setters</v>
      </c>
      <c r="C85" t="s">
        <v>95</v>
      </c>
      <c r="D85" t="s">
        <v>26</v>
      </c>
      <c r="E85" t="s">
        <v>82</v>
      </c>
      <c r="F85" s="10">
        <f t="shared" si="1"/>
        <v>0</v>
      </c>
    </row>
    <row r="86" spans="1:6" x14ac:dyDescent="0.35">
      <c r="A86" t="s">
        <v>36</v>
      </c>
      <c r="B86" t="str">
        <f>VLOOKUP(A86,'Respondents Category'!A:B,2,FALSE)</f>
        <v>3. Jurisdictional Standard Setters</v>
      </c>
      <c r="C86" t="s">
        <v>96</v>
      </c>
      <c r="D86" t="s">
        <v>58</v>
      </c>
      <c r="E86" t="s">
        <v>82</v>
      </c>
      <c r="F86" s="10">
        <f t="shared" si="1"/>
        <v>0</v>
      </c>
    </row>
    <row r="87" spans="1:6" x14ac:dyDescent="0.35">
      <c r="A87" t="s">
        <v>36</v>
      </c>
      <c r="B87" t="str">
        <f>VLOOKUP(A87,'Respondents Category'!A:B,2,FALSE)</f>
        <v>3. Jurisdictional Standard Setters</v>
      </c>
      <c r="C87" t="s">
        <v>96</v>
      </c>
      <c r="D87" t="s">
        <v>73</v>
      </c>
      <c r="E87" t="s">
        <v>82</v>
      </c>
      <c r="F87" s="10">
        <f t="shared" si="1"/>
        <v>0</v>
      </c>
    </row>
    <row r="88" spans="1:6" x14ac:dyDescent="0.35">
      <c r="A88" t="s">
        <v>36</v>
      </c>
      <c r="B88" t="str">
        <f>VLOOKUP(A88,'Respondents Category'!A:B,2,FALSE)</f>
        <v>3. Jurisdictional Standard Setters</v>
      </c>
      <c r="C88" t="s">
        <v>96</v>
      </c>
      <c r="D88" t="s">
        <v>6</v>
      </c>
      <c r="E88" t="s">
        <v>72</v>
      </c>
      <c r="F88" s="10">
        <f t="shared" si="1"/>
        <v>1</v>
      </c>
    </row>
    <row r="89" spans="1:6" x14ac:dyDescent="0.35">
      <c r="A89" t="s">
        <v>36</v>
      </c>
      <c r="B89" t="str">
        <f>VLOOKUP(A89,'Respondents Category'!A:B,2,FALSE)</f>
        <v>3. Jurisdictional Standard Setters</v>
      </c>
      <c r="C89" t="s">
        <v>96</v>
      </c>
      <c r="D89" t="s">
        <v>38</v>
      </c>
      <c r="E89" t="s">
        <v>82</v>
      </c>
      <c r="F89" s="10">
        <f t="shared" si="1"/>
        <v>0</v>
      </c>
    </row>
    <row r="90" spans="1:6" x14ac:dyDescent="0.35">
      <c r="A90" t="s">
        <v>36</v>
      </c>
      <c r="B90" t="str">
        <f>VLOOKUP(A90,'Respondents Category'!A:B,2,FALSE)</f>
        <v>3. Jurisdictional Standard Setters</v>
      </c>
      <c r="C90" t="s">
        <v>96</v>
      </c>
      <c r="D90" t="s">
        <v>80</v>
      </c>
      <c r="E90" t="s">
        <v>82</v>
      </c>
      <c r="F90" s="10">
        <f t="shared" si="1"/>
        <v>0</v>
      </c>
    </row>
    <row r="91" spans="1:6" x14ac:dyDescent="0.35">
      <c r="A91" t="s">
        <v>36</v>
      </c>
      <c r="B91" t="str">
        <f>VLOOKUP(A91,'Respondents Category'!A:B,2,FALSE)</f>
        <v>3. Jurisdictional Standard Setters</v>
      </c>
      <c r="C91" t="s">
        <v>97</v>
      </c>
      <c r="D91" t="s">
        <v>68</v>
      </c>
      <c r="E91" t="s">
        <v>72</v>
      </c>
      <c r="F91" s="10">
        <f t="shared" si="1"/>
        <v>1</v>
      </c>
    </row>
    <row r="92" spans="1:6" x14ac:dyDescent="0.35">
      <c r="A92" t="s">
        <v>36</v>
      </c>
      <c r="B92" t="str">
        <f>VLOOKUP(A92,'Respondents Category'!A:B,2,FALSE)</f>
        <v>3. Jurisdictional Standard Setters</v>
      </c>
      <c r="C92" t="s">
        <v>97</v>
      </c>
      <c r="D92" t="s">
        <v>37</v>
      </c>
      <c r="E92" t="s">
        <v>82</v>
      </c>
      <c r="F92" s="10">
        <f t="shared" si="1"/>
        <v>0</v>
      </c>
    </row>
    <row r="93" spans="1:6" x14ac:dyDescent="0.35">
      <c r="A93" t="s">
        <v>36</v>
      </c>
      <c r="B93" t="str">
        <f>VLOOKUP(A93,'Respondents Category'!A:B,2,FALSE)</f>
        <v>3. Jurisdictional Standard Setters</v>
      </c>
      <c r="C93" t="s">
        <v>97</v>
      </c>
      <c r="D93" t="s">
        <v>32</v>
      </c>
      <c r="E93" t="s">
        <v>82</v>
      </c>
      <c r="F93" s="10">
        <f t="shared" si="1"/>
        <v>0</v>
      </c>
    </row>
    <row r="94" spans="1:6" x14ac:dyDescent="0.35">
      <c r="A94" t="s">
        <v>36</v>
      </c>
      <c r="B94" t="str">
        <f>VLOOKUP(A94,'Respondents Category'!A:B,2,FALSE)</f>
        <v>3. Jurisdictional Standard Setters</v>
      </c>
      <c r="C94" t="s">
        <v>98</v>
      </c>
      <c r="D94" t="s">
        <v>15</v>
      </c>
      <c r="E94" t="s">
        <v>82</v>
      </c>
      <c r="F94" s="10">
        <f t="shared" si="1"/>
        <v>0</v>
      </c>
    </row>
    <row r="95" spans="1:6" x14ac:dyDescent="0.35">
      <c r="A95" t="s">
        <v>36</v>
      </c>
      <c r="B95" t="str">
        <f>VLOOKUP(A95,'Respondents Category'!A:B,2,FALSE)</f>
        <v>3. Jurisdictional Standard Setters</v>
      </c>
      <c r="C95" t="s">
        <v>98</v>
      </c>
      <c r="D95" t="s">
        <v>48</v>
      </c>
      <c r="E95" t="s">
        <v>72</v>
      </c>
      <c r="F95" s="10">
        <f t="shared" si="1"/>
        <v>1</v>
      </c>
    </row>
    <row r="96" spans="1:6" x14ac:dyDescent="0.35">
      <c r="A96" t="s">
        <v>36</v>
      </c>
      <c r="B96" t="str">
        <f>VLOOKUP(A96,'Respondents Category'!A:B,2,FALSE)</f>
        <v>3. Jurisdictional Standard Setters</v>
      </c>
      <c r="C96" t="s">
        <v>99</v>
      </c>
      <c r="D96" t="s">
        <v>53</v>
      </c>
      <c r="E96" t="s">
        <v>72</v>
      </c>
      <c r="F96" s="10">
        <f t="shared" si="1"/>
        <v>1</v>
      </c>
    </row>
    <row r="97" spans="1:6" x14ac:dyDescent="0.35">
      <c r="A97" t="s">
        <v>36</v>
      </c>
      <c r="B97" t="str">
        <f>VLOOKUP(A97,'Respondents Category'!A:B,2,FALSE)</f>
        <v>3. Jurisdictional Standard Setters</v>
      </c>
      <c r="C97" t="s">
        <v>99</v>
      </c>
      <c r="D97" t="s">
        <v>21</v>
      </c>
      <c r="E97" t="s">
        <v>82</v>
      </c>
      <c r="F97" s="10">
        <f t="shared" si="1"/>
        <v>0</v>
      </c>
    </row>
    <row r="98" spans="1:6" x14ac:dyDescent="0.35">
      <c r="A98" t="s">
        <v>44</v>
      </c>
      <c r="B98" t="str">
        <f>VLOOKUP(A98,'Respondents Category'!A:B,2,FALSE)</f>
        <v>5. Professional Accountancy or Other Professional Organizations</v>
      </c>
      <c r="C98" t="s">
        <v>92</v>
      </c>
      <c r="D98" t="s">
        <v>22</v>
      </c>
      <c r="E98" t="s">
        <v>82</v>
      </c>
      <c r="F98" s="10">
        <f t="shared" si="1"/>
        <v>0</v>
      </c>
    </row>
    <row r="99" spans="1:6" x14ac:dyDescent="0.35">
      <c r="A99" t="s">
        <v>44</v>
      </c>
      <c r="B99" t="str">
        <f>VLOOKUP(A99,'Respondents Category'!A:B,2,FALSE)</f>
        <v>5. Professional Accountancy or Other Professional Organizations</v>
      </c>
      <c r="C99" t="s">
        <v>92</v>
      </c>
      <c r="D99" t="s">
        <v>25</v>
      </c>
      <c r="E99" t="s">
        <v>72</v>
      </c>
      <c r="F99" s="10">
        <f t="shared" si="1"/>
        <v>1</v>
      </c>
    </row>
    <row r="100" spans="1:6" x14ac:dyDescent="0.35">
      <c r="A100" t="s">
        <v>44</v>
      </c>
      <c r="B100" t="str">
        <f>VLOOKUP(A100,'Respondents Category'!A:B,2,FALSE)</f>
        <v>5. Professional Accountancy or Other Professional Organizations</v>
      </c>
      <c r="C100" t="s">
        <v>92</v>
      </c>
      <c r="D100" t="s">
        <v>10</v>
      </c>
      <c r="E100" t="s">
        <v>82</v>
      </c>
      <c r="F100" s="10">
        <f t="shared" si="1"/>
        <v>0</v>
      </c>
    </row>
    <row r="101" spans="1:6" x14ac:dyDescent="0.35">
      <c r="A101" t="s">
        <v>44</v>
      </c>
      <c r="B101" t="str">
        <f>VLOOKUP(A101,'Respondents Category'!A:B,2,FALSE)</f>
        <v>5. Professional Accountancy or Other Professional Organizations</v>
      </c>
      <c r="C101" t="s">
        <v>92</v>
      </c>
      <c r="D101" t="s">
        <v>30</v>
      </c>
      <c r="E101" t="s">
        <v>82</v>
      </c>
      <c r="F101" s="10">
        <f t="shared" si="1"/>
        <v>0</v>
      </c>
    </row>
    <row r="102" spans="1:6" x14ac:dyDescent="0.35">
      <c r="A102" t="s">
        <v>44</v>
      </c>
      <c r="B102" t="str">
        <f>VLOOKUP(A102,'Respondents Category'!A:B,2,FALSE)</f>
        <v>5. Professional Accountancy or Other Professional Organizations</v>
      </c>
      <c r="C102" t="s">
        <v>92</v>
      </c>
      <c r="D102" t="s">
        <v>42</v>
      </c>
      <c r="E102" t="s">
        <v>82</v>
      </c>
      <c r="F102" s="10">
        <f t="shared" si="1"/>
        <v>0</v>
      </c>
    </row>
    <row r="103" spans="1:6" x14ac:dyDescent="0.35">
      <c r="A103" t="s">
        <v>44</v>
      </c>
      <c r="B103" t="str">
        <f>VLOOKUP(A103,'Respondents Category'!A:B,2,FALSE)</f>
        <v>5. Professional Accountancy or Other Professional Organizations</v>
      </c>
      <c r="C103" t="s">
        <v>93</v>
      </c>
      <c r="D103" t="s">
        <v>34</v>
      </c>
      <c r="E103" t="s">
        <v>82</v>
      </c>
      <c r="F103" s="10">
        <f t="shared" si="1"/>
        <v>0</v>
      </c>
    </row>
    <row r="104" spans="1:6" x14ac:dyDescent="0.35">
      <c r="A104" t="s">
        <v>44</v>
      </c>
      <c r="B104" t="str">
        <f>VLOOKUP(A104,'Respondents Category'!A:B,2,FALSE)</f>
        <v>5. Professional Accountancy or Other Professional Organizations</v>
      </c>
      <c r="C104" t="s">
        <v>93</v>
      </c>
      <c r="D104" t="s">
        <v>18</v>
      </c>
      <c r="E104" t="s">
        <v>72</v>
      </c>
      <c r="F104" s="10">
        <f t="shared" si="1"/>
        <v>1</v>
      </c>
    </row>
    <row r="105" spans="1:6" x14ac:dyDescent="0.35">
      <c r="A105" t="s">
        <v>44</v>
      </c>
      <c r="B105" t="str">
        <f>VLOOKUP(A105,'Respondents Category'!A:B,2,FALSE)</f>
        <v>5. Professional Accountancy or Other Professional Organizations</v>
      </c>
      <c r="C105" t="s">
        <v>93</v>
      </c>
      <c r="D105" t="s">
        <v>27</v>
      </c>
      <c r="E105" t="s">
        <v>82</v>
      </c>
      <c r="F105" s="10">
        <f t="shared" si="1"/>
        <v>0</v>
      </c>
    </row>
    <row r="106" spans="1:6" x14ac:dyDescent="0.35">
      <c r="A106" t="s">
        <v>44</v>
      </c>
      <c r="B106" t="str">
        <f>VLOOKUP(A106,'Respondents Category'!A:B,2,FALSE)</f>
        <v>5. Professional Accountancy or Other Professional Organizations</v>
      </c>
      <c r="C106" t="s">
        <v>93</v>
      </c>
      <c r="D106" t="s">
        <v>3</v>
      </c>
      <c r="E106" t="s">
        <v>82</v>
      </c>
      <c r="F106" s="10">
        <f t="shared" si="1"/>
        <v>0</v>
      </c>
    </row>
    <row r="107" spans="1:6" x14ac:dyDescent="0.35">
      <c r="A107" t="s">
        <v>44</v>
      </c>
      <c r="B107" t="str">
        <f>VLOOKUP(A107,'Respondents Category'!A:B,2,FALSE)</f>
        <v>5. Professional Accountancy or Other Professional Organizations</v>
      </c>
      <c r="C107" t="s">
        <v>93</v>
      </c>
      <c r="D107" t="s">
        <v>55</v>
      </c>
      <c r="E107" t="s">
        <v>82</v>
      </c>
      <c r="F107" s="10">
        <f t="shared" si="1"/>
        <v>0</v>
      </c>
    </row>
    <row r="108" spans="1:6" x14ac:dyDescent="0.35">
      <c r="A108" t="s">
        <v>44</v>
      </c>
      <c r="B108" t="str">
        <f>VLOOKUP(A108,'Respondents Category'!A:B,2,FALSE)</f>
        <v>5. Professional Accountancy or Other Professional Organizations</v>
      </c>
      <c r="C108" t="s">
        <v>94</v>
      </c>
      <c r="D108" t="s">
        <v>23</v>
      </c>
      <c r="E108" t="s">
        <v>82</v>
      </c>
      <c r="F108" s="10">
        <f t="shared" si="1"/>
        <v>0</v>
      </c>
    </row>
    <row r="109" spans="1:6" x14ac:dyDescent="0.35">
      <c r="A109" t="s">
        <v>44</v>
      </c>
      <c r="B109" t="str">
        <f>VLOOKUP(A109,'Respondents Category'!A:B,2,FALSE)</f>
        <v>5. Professional Accountancy or Other Professional Organizations</v>
      </c>
      <c r="C109" t="s">
        <v>94</v>
      </c>
      <c r="D109" t="s">
        <v>19</v>
      </c>
      <c r="E109" t="s">
        <v>72</v>
      </c>
      <c r="F109" s="10">
        <f t="shared" si="1"/>
        <v>1</v>
      </c>
    </row>
    <row r="110" spans="1:6" x14ac:dyDescent="0.35">
      <c r="A110" t="s">
        <v>44</v>
      </c>
      <c r="B110" t="str">
        <f>VLOOKUP(A110,'Respondents Category'!A:B,2,FALSE)</f>
        <v>5. Professional Accountancy or Other Professional Organizations</v>
      </c>
      <c r="C110" t="s">
        <v>94</v>
      </c>
      <c r="D110" t="s">
        <v>28</v>
      </c>
      <c r="E110" t="s">
        <v>82</v>
      </c>
      <c r="F110" s="10">
        <f t="shared" si="1"/>
        <v>0</v>
      </c>
    </row>
    <row r="111" spans="1:6" x14ac:dyDescent="0.35">
      <c r="A111" t="s">
        <v>44</v>
      </c>
      <c r="B111" t="str">
        <f>VLOOKUP(A111,'Respondents Category'!A:B,2,FALSE)</f>
        <v>5. Professional Accountancy or Other Professional Organizations</v>
      </c>
      <c r="C111" t="s">
        <v>94</v>
      </c>
      <c r="D111" t="s">
        <v>9</v>
      </c>
      <c r="E111" t="s">
        <v>82</v>
      </c>
      <c r="F111" s="10">
        <f t="shared" si="1"/>
        <v>0</v>
      </c>
    </row>
    <row r="112" spans="1:6" x14ac:dyDescent="0.35">
      <c r="A112" t="s">
        <v>44</v>
      </c>
      <c r="B112" t="str">
        <f>VLOOKUP(A112,'Respondents Category'!A:B,2,FALSE)</f>
        <v>5. Professional Accountancy or Other Professional Organizations</v>
      </c>
      <c r="C112" t="s">
        <v>94</v>
      </c>
      <c r="D112" t="s">
        <v>46</v>
      </c>
      <c r="E112" t="s">
        <v>82</v>
      </c>
      <c r="F112" s="10">
        <f t="shared" si="1"/>
        <v>0</v>
      </c>
    </row>
    <row r="113" spans="1:6" x14ac:dyDescent="0.35">
      <c r="A113" t="s">
        <v>44</v>
      </c>
      <c r="B113" t="str">
        <f>VLOOKUP(A113,'Respondents Category'!A:B,2,FALSE)</f>
        <v>5. Professional Accountancy or Other Professional Organizations</v>
      </c>
      <c r="C113" t="s">
        <v>95</v>
      </c>
      <c r="D113" t="s">
        <v>45</v>
      </c>
      <c r="E113" t="s">
        <v>82</v>
      </c>
      <c r="F113" s="10">
        <f t="shared" si="1"/>
        <v>0</v>
      </c>
    </row>
    <row r="114" spans="1:6" x14ac:dyDescent="0.35">
      <c r="A114" t="s">
        <v>44</v>
      </c>
      <c r="B114" t="str">
        <f>VLOOKUP(A114,'Respondents Category'!A:B,2,FALSE)</f>
        <v>5. Professional Accountancy or Other Professional Organizations</v>
      </c>
      <c r="C114" t="s">
        <v>95</v>
      </c>
      <c r="D114" t="s">
        <v>40</v>
      </c>
      <c r="E114" t="s">
        <v>72</v>
      </c>
      <c r="F114" s="10">
        <f t="shared" si="1"/>
        <v>1</v>
      </c>
    </row>
    <row r="115" spans="1:6" x14ac:dyDescent="0.35">
      <c r="A115" t="s">
        <v>44</v>
      </c>
      <c r="B115" t="str">
        <f>VLOOKUP(A115,'Respondents Category'!A:B,2,FALSE)</f>
        <v>5. Professional Accountancy or Other Professional Organizations</v>
      </c>
      <c r="C115" t="s">
        <v>95</v>
      </c>
      <c r="D115" t="s">
        <v>41</v>
      </c>
      <c r="E115" t="s">
        <v>82</v>
      </c>
      <c r="F115" s="10">
        <f t="shared" si="1"/>
        <v>0</v>
      </c>
    </row>
    <row r="116" spans="1:6" x14ac:dyDescent="0.35">
      <c r="A116" t="s">
        <v>44</v>
      </c>
      <c r="B116" t="str">
        <f>VLOOKUP(A116,'Respondents Category'!A:B,2,FALSE)</f>
        <v>5. Professional Accountancy or Other Professional Organizations</v>
      </c>
      <c r="C116" t="s">
        <v>95</v>
      </c>
      <c r="D116" t="s">
        <v>11</v>
      </c>
      <c r="E116" t="s">
        <v>82</v>
      </c>
      <c r="F116" s="10">
        <f t="shared" si="1"/>
        <v>0</v>
      </c>
    </row>
    <row r="117" spans="1:6" x14ac:dyDescent="0.35">
      <c r="A117" t="s">
        <v>44</v>
      </c>
      <c r="B117" t="str">
        <f>VLOOKUP(A117,'Respondents Category'!A:B,2,FALSE)</f>
        <v>5. Professional Accountancy or Other Professional Organizations</v>
      </c>
      <c r="C117" t="s">
        <v>95</v>
      </c>
      <c r="D117" t="s">
        <v>26</v>
      </c>
      <c r="E117" t="s">
        <v>82</v>
      </c>
      <c r="F117" s="10">
        <f t="shared" si="1"/>
        <v>0</v>
      </c>
    </row>
    <row r="118" spans="1:6" x14ac:dyDescent="0.35">
      <c r="A118" t="s">
        <v>44</v>
      </c>
      <c r="B118" t="str">
        <f>VLOOKUP(A118,'Respondents Category'!A:B,2,FALSE)</f>
        <v>5. Professional Accountancy or Other Professional Organizations</v>
      </c>
      <c r="C118" t="s">
        <v>96</v>
      </c>
      <c r="D118" t="s">
        <v>58</v>
      </c>
      <c r="E118" t="s">
        <v>82</v>
      </c>
      <c r="F118" s="10">
        <f t="shared" si="1"/>
        <v>0</v>
      </c>
    </row>
    <row r="119" spans="1:6" x14ac:dyDescent="0.35">
      <c r="A119" t="s">
        <v>44</v>
      </c>
      <c r="B119" t="str">
        <f>VLOOKUP(A119,'Respondents Category'!A:B,2,FALSE)</f>
        <v>5. Professional Accountancy or Other Professional Organizations</v>
      </c>
      <c r="C119" t="s">
        <v>96</v>
      </c>
      <c r="D119" t="s">
        <v>73</v>
      </c>
      <c r="E119" t="s">
        <v>72</v>
      </c>
      <c r="F119" s="10">
        <f t="shared" si="1"/>
        <v>1</v>
      </c>
    </row>
    <row r="120" spans="1:6" x14ac:dyDescent="0.35">
      <c r="A120" t="s">
        <v>44</v>
      </c>
      <c r="B120" t="str">
        <f>VLOOKUP(A120,'Respondents Category'!A:B,2,FALSE)</f>
        <v>5. Professional Accountancy or Other Professional Organizations</v>
      </c>
      <c r="C120" t="s">
        <v>96</v>
      </c>
      <c r="D120" t="s">
        <v>6</v>
      </c>
      <c r="E120" t="s">
        <v>82</v>
      </c>
      <c r="F120" s="10">
        <f t="shared" si="1"/>
        <v>0</v>
      </c>
    </row>
    <row r="121" spans="1:6" x14ac:dyDescent="0.35">
      <c r="A121" t="s">
        <v>44</v>
      </c>
      <c r="B121" t="str">
        <f>VLOOKUP(A121,'Respondents Category'!A:B,2,FALSE)</f>
        <v>5. Professional Accountancy or Other Professional Organizations</v>
      </c>
      <c r="C121" t="s">
        <v>96</v>
      </c>
      <c r="D121" t="s">
        <v>38</v>
      </c>
      <c r="E121" t="s">
        <v>82</v>
      </c>
      <c r="F121" s="10">
        <f t="shared" si="1"/>
        <v>0</v>
      </c>
    </row>
    <row r="122" spans="1:6" x14ac:dyDescent="0.35">
      <c r="A122" t="s">
        <v>44</v>
      </c>
      <c r="B122" t="str">
        <f>VLOOKUP(A122,'Respondents Category'!A:B,2,FALSE)</f>
        <v>5. Professional Accountancy or Other Professional Organizations</v>
      </c>
      <c r="C122" t="s">
        <v>96</v>
      </c>
      <c r="D122" t="s">
        <v>80</v>
      </c>
      <c r="E122" t="s">
        <v>82</v>
      </c>
      <c r="F122" s="10">
        <f t="shared" si="1"/>
        <v>0</v>
      </c>
    </row>
    <row r="123" spans="1:6" x14ac:dyDescent="0.35">
      <c r="A123" t="s">
        <v>44</v>
      </c>
      <c r="B123" t="str">
        <f>VLOOKUP(A123,'Respondents Category'!A:B,2,FALSE)</f>
        <v>5. Professional Accountancy or Other Professional Organizations</v>
      </c>
      <c r="C123" t="s">
        <v>97</v>
      </c>
      <c r="D123" t="s">
        <v>68</v>
      </c>
      <c r="E123" t="s">
        <v>72</v>
      </c>
      <c r="F123" s="10">
        <f t="shared" si="1"/>
        <v>1</v>
      </c>
    </row>
    <row r="124" spans="1:6" x14ac:dyDescent="0.35">
      <c r="A124" t="s">
        <v>44</v>
      </c>
      <c r="B124" t="str">
        <f>VLOOKUP(A124,'Respondents Category'!A:B,2,FALSE)</f>
        <v>5. Professional Accountancy or Other Professional Organizations</v>
      </c>
      <c r="C124" t="s">
        <v>97</v>
      </c>
      <c r="D124" t="s">
        <v>37</v>
      </c>
      <c r="E124" t="s">
        <v>82</v>
      </c>
      <c r="F124" s="10">
        <f t="shared" si="1"/>
        <v>0</v>
      </c>
    </row>
    <row r="125" spans="1:6" x14ac:dyDescent="0.35">
      <c r="A125" t="s">
        <v>44</v>
      </c>
      <c r="B125" t="str">
        <f>VLOOKUP(A125,'Respondents Category'!A:B,2,FALSE)</f>
        <v>5. Professional Accountancy or Other Professional Organizations</v>
      </c>
      <c r="C125" t="s">
        <v>97</v>
      </c>
      <c r="D125" t="s">
        <v>32</v>
      </c>
      <c r="E125" t="s">
        <v>82</v>
      </c>
      <c r="F125" s="10">
        <f t="shared" si="1"/>
        <v>0</v>
      </c>
    </row>
    <row r="126" spans="1:6" x14ac:dyDescent="0.35">
      <c r="A126" t="s">
        <v>44</v>
      </c>
      <c r="B126" t="str">
        <f>VLOOKUP(A126,'Respondents Category'!A:B,2,FALSE)</f>
        <v>5. Professional Accountancy or Other Professional Organizations</v>
      </c>
      <c r="C126" t="s">
        <v>98</v>
      </c>
      <c r="D126" t="s">
        <v>15</v>
      </c>
      <c r="E126" t="s">
        <v>72</v>
      </c>
      <c r="F126" s="10">
        <f t="shared" si="1"/>
        <v>1</v>
      </c>
    </row>
    <row r="127" spans="1:6" x14ac:dyDescent="0.35">
      <c r="A127" t="s">
        <v>44</v>
      </c>
      <c r="B127" t="str">
        <f>VLOOKUP(A127,'Respondents Category'!A:B,2,FALSE)</f>
        <v>5. Professional Accountancy or Other Professional Organizations</v>
      </c>
      <c r="C127" t="s">
        <v>98</v>
      </c>
      <c r="D127" t="s">
        <v>48</v>
      </c>
      <c r="E127" t="s">
        <v>82</v>
      </c>
      <c r="F127" s="10">
        <f t="shared" si="1"/>
        <v>0</v>
      </c>
    </row>
    <row r="128" spans="1:6" x14ac:dyDescent="0.35">
      <c r="A128" t="s">
        <v>44</v>
      </c>
      <c r="B128" t="str">
        <f>VLOOKUP(A128,'Respondents Category'!A:B,2,FALSE)</f>
        <v>5. Professional Accountancy or Other Professional Organizations</v>
      </c>
      <c r="C128" t="s">
        <v>99</v>
      </c>
      <c r="D128" t="s">
        <v>53</v>
      </c>
      <c r="E128" t="s">
        <v>72</v>
      </c>
      <c r="F128" s="10">
        <f t="shared" si="1"/>
        <v>1</v>
      </c>
    </row>
    <row r="129" spans="1:6" x14ac:dyDescent="0.35">
      <c r="A129" t="s">
        <v>44</v>
      </c>
      <c r="B129" t="str">
        <f>VLOOKUP(A129,'Respondents Category'!A:B,2,FALSE)</f>
        <v>5. Professional Accountancy or Other Professional Organizations</v>
      </c>
      <c r="C129" t="s">
        <v>99</v>
      </c>
      <c r="D129" t="s">
        <v>21</v>
      </c>
      <c r="E129" t="s">
        <v>82</v>
      </c>
      <c r="F129" s="10">
        <f t="shared" si="1"/>
        <v>0</v>
      </c>
    </row>
    <row r="130" spans="1:6" x14ac:dyDescent="0.35">
      <c r="A130" t="s">
        <v>16</v>
      </c>
      <c r="B130" t="str">
        <f>VLOOKUP(A130,'Respondents Category'!A:B,2,FALSE)</f>
        <v>5. Professional Accountancy or Other Professional Organizations</v>
      </c>
      <c r="C130" t="s">
        <v>92</v>
      </c>
      <c r="D130" t="s">
        <v>22</v>
      </c>
      <c r="E130" t="s">
        <v>82</v>
      </c>
      <c r="F130" s="10">
        <f t="shared" si="1"/>
        <v>0</v>
      </c>
    </row>
    <row r="131" spans="1:6" x14ac:dyDescent="0.35">
      <c r="A131" t="s">
        <v>16</v>
      </c>
      <c r="B131" t="str">
        <f>VLOOKUP(A131,'Respondents Category'!A:B,2,FALSE)</f>
        <v>5. Professional Accountancy or Other Professional Organizations</v>
      </c>
      <c r="C131" t="s">
        <v>92</v>
      </c>
      <c r="D131" t="s">
        <v>25</v>
      </c>
      <c r="E131" t="s">
        <v>72</v>
      </c>
      <c r="F131" s="10">
        <f t="shared" ref="F131:F194" si="2">IF(E131="Yes",1,0)</f>
        <v>1</v>
      </c>
    </row>
    <row r="132" spans="1:6" x14ac:dyDescent="0.35">
      <c r="A132" t="s">
        <v>16</v>
      </c>
      <c r="B132" t="str">
        <f>VLOOKUP(A132,'Respondents Category'!A:B,2,FALSE)</f>
        <v>5. Professional Accountancy or Other Professional Organizations</v>
      </c>
      <c r="C132" t="s">
        <v>92</v>
      </c>
      <c r="D132" t="s">
        <v>10</v>
      </c>
      <c r="E132" t="s">
        <v>82</v>
      </c>
      <c r="F132" s="10">
        <f t="shared" si="2"/>
        <v>0</v>
      </c>
    </row>
    <row r="133" spans="1:6" x14ac:dyDescent="0.35">
      <c r="A133" t="s">
        <v>16</v>
      </c>
      <c r="B133" t="str">
        <f>VLOOKUP(A133,'Respondents Category'!A:B,2,FALSE)</f>
        <v>5. Professional Accountancy or Other Professional Organizations</v>
      </c>
      <c r="C133" t="s">
        <v>92</v>
      </c>
      <c r="D133" t="s">
        <v>30</v>
      </c>
      <c r="E133" t="s">
        <v>82</v>
      </c>
      <c r="F133" s="10">
        <f t="shared" si="2"/>
        <v>0</v>
      </c>
    </row>
    <row r="134" spans="1:6" x14ac:dyDescent="0.35">
      <c r="A134" t="s">
        <v>16</v>
      </c>
      <c r="B134" t="str">
        <f>VLOOKUP(A134,'Respondents Category'!A:B,2,FALSE)</f>
        <v>5. Professional Accountancy or Other Professional Organizations</v>
      </c>
      <c r="C134" t="s">
        <v>92</v>
      </c>
      <c r="D134" t="s">
        <v>42</v>
      </c>
      <c r="E134" t="s">
        <v>82</v>
      </c>
      <c r="F134" s="10">
        <f t="shared" si="2"/>
        <v>0</v>
      </c>
    </row>
    <row r="135" spans="1:6" x14ac:dyDescent="0.35">
      <c r="A135" t="s">
        <v>16</v>
      </c>
      <c r="B135" t="str">
        <f>VLOOKUP(A135,'Respondents Category'!A:B,2,FALSE)</f>
        <v>5. Professional Accountancy or Other Professional Organizations</v>
      </c>
      <c r="C135" t="s">
        <v>93</v>
      </c>
      <c r="D135" t="s">
        <v>34</v>
      </c>
      <c r="E135" t="s">
        <v>82</v>
      </c>
      <c r="F135" s="10">
        <f t="shared" si="2"/>
        <v>0</v>
      </c>
    </row>
    <row r="136" spans="1:6" x14ac:dyDescent="0.35">
      <c r="A136" t="s">
        <v>16</v>
      </c>
      <c r="B136" t="str">
        <f>VLOOKUP(A136,'Respondents Category'!A:B,2,FALSE)</f>
        <v>5. Professional Accountancy or Other Professional Organizations</v>
      </c>
      <c r="C136" t="s">
        <v>93</v>
      </c>
      <c r="D136" t="s">
        <v>18</v>
      </c>
      <c r="E136" t="s">
        <v>72</v>
      </c>
      <c r="F136" s="10">
        <f t="shared" si="2"/>
        <v>1</v>
      </c>
    </row>
    <row r="137" spans="1:6" x14ac:dyDescent="0.35">
      <c r="A137" t="s">
        <v>16</v>
      </c>
      <c r="B137" t="str">
        <f>VLOOKUP(A137,'Respondents Category'!A:B,2,FALSE)</f>
        <v>5. Professional Accountancy or Other Professional Organizations</v>
      </c>
      <c r="C137" t="s">
        <v>93</v>
      </c>
      <c r="D137" t="s">
        <v>27</v>
      </c>
      <c r="E137" t="s">
        <v>82</v>
      </c>
      <c r="F137" s="10">
        <f t="shared" si="2"/>
        <v>0</v>
      </c>
    </row>
    <row r="138" spans="1:6" x14ac:dyDescent="0.35">
      <c r="A138" t="s">
        <v>16</v>
      </c>
      <c r="B138" t="str">
        <f>VLOOKUP(A138,'Respondents Category'!A:B,2,FALSE)</f>
        <v>5. Professional Accountancy or Other Professional Organizations</v>
      </c>
      <c r="C138" t="s">
        <v>93</v>
      </c>
      <c r="D138" t="s">
        <v>3</v>
      </c>
      <c r="E138" t="s">
        <v>82</v>
      </c>
      <c r="F138" s="10">
        <f t="shared" si="2"/>
        <v>0</v>
      </c>
    </row>
    <row r="139" spans="1:6" x14ac:dyDescent="0.35">
      <c r="A139" t="s">
        <v>16</v>
      </c>
      <c r="B139" t="str">
        <f>VLOOKUP(A139,'Respondents Category'!A:B,2,FALSE)</f>
        <v>5. Professional Accountancy or Other Professional Organizations</v>
      </c>
      <c r="C139" t="s">
        <v>93</v>
      </c>
      <c r="D139" t="s">
        <v>55</v>
      </c>
      <c r="E139" t="s">
        <v>82</v>
      </c>
      <c r="F139" s="10">
        <f t="shared" si="2"/>
        <v>0</v>
      </c>
    </row>
    <row r="140" spans="1:6" x14ac:dyDescent="0.35">
      <c r="A140" t="s">
        <v>16</v>
      </c>
      <c r="B140" t="str">
        <f>VLOOKUP(A140,'Respondents Category'!A:B,2,FALSE)</f>
        <v>5. Professional Accountancy or Other Professional Organizations</v>
      </c>
      <c r="C140" t="s">
        <v>94</v>
      </c>
      <c r="D140" t="s">
        <v>23</v>
      </c>
      <c r="E140" t="s">
        <v>82</v>
      </c>
      <c r="F140" s="10">
        <f t="shared" si="2"/>
        <v>0</v>
      </c>
    </row>
    <row r="141" spans="1:6" x14ac:dyDescent="0.35">
      <c r="A141" t="s">
        <v>16</v>
      </c>
      <c r="B141" t="str">
        <f>VLOOKUP(A141,'Respondents Category'!A:B,2,FALSE)</f>
        <v>5. Professional Accountancy or Other Professional Organizations</v>
      </c>
      <c r="C141" t="s">
        <v>94</v>
      </c>
      <c r="D141" t="s">
        <v>19</v>
      </c>
      <c r="E141" t="s">
        <v>72</v>
      </c>
      <c r="F141" s="10">
        <f t="shared" si="2"/>
        <v>1</v>
      </c>
    </row>
    <row r="142" spans="1:6" x14ac:dyDescent="0.35">
      <c r="A142" t="s">
        <v>16</v>
      </c>
      <c r="B142" t="str">
        <f>VLOOKUP(A142,'Respondents Category'!A:B,2,FALSE)</f>
        <v>5. Professional Accountancy or Other Professional Organizations</v>
      </c>
      <c r="C142" t="s">
        <v>94</v>
      </c>
      <c r="D142" t="s">
        <v>28</v>
      </c>
      <c r="E142" t="s">
        <v>82</v>
      </c>
      <c r="F142" s="10">
        <f t="shared" si="2"/>
        <v>0</v>
      </c>
    </row>
    <row r="143" spans="1:6" x14ac:dyDescent="0.35">
      <c r="A143" t="s">
        <v>16</v>
      </c>
      <c r="B143" t="str">
        <f>VLOOKUP(A143,'Respondents Category'!A:B,2,FALSE)</f>
        <v>5. Professional Accountancy or Other Professional Organizations</v>
      </c>
      <c r="C143" t="s">
        <v>94</v>
      </c>
      <c r="D143" t="s">
        <v>9</v>
      </c>
      <c r="E143" t="s">
        <v>82</v>
      </c>
      <c r="F143" s="10">
        <f t="shared" si="2"/>
        <v>0</v>
      </c>
    </row>
    <row r="144" spans="1:6" x14ac:dyDescent="0.35">
      <c r="A144" t="s">
        <v>16</v>
      </c>
      <c r="B144" t="str">
        <f>VLOOKUP(A144,'Respondents Category'!A:B,2,FALSE)</f>
        <v>5. Professional Accountancy or Other Professional Organizations</v>
      </c>
      <c r="C144" t="s">
        <v>94</v>
      </c>
      <c r="D144" t="s">
        <v>46</v>
      </c>
      <c r="E144" t="s">
        <v>82</v>
      </c>
      <c r="F144" s="10">
        <f t="shared" si="2"/>
        <v>0</v>
      </c>
    </row>
    <row r="145" spans="1:6" x14ac:dyDescent="0.35">
      <c r="A145" t="s">
        <v>16</v>
      </c>
      <c r="B145" t="str">
        <f>VLOOKUP(A145,'Respondents Category'!A:B,2,FALSE)</f>
        <v>5. Professional Accountancy or Other Professional Organizations</v>
      </c>
      <c r="C145" t="s">
        <v>95</v>
      </c>
      <c r="D145" t="s">
        <v>45</v>
      </c>
      <c r="E145" t="s">
        <v>82</v>
      </c>
      <c r="F145" s="10">
        <f t="shared" si="2"/>
        <v>0</v>
      </c>
    </row>
    <row r="146" spans="1:6" x14ac:dyDescent="0.35">
      <c r="A146" t="s">
        <v>16</v>
      </c>
      <c r="B146" t="str">
        <f>VLOOKUP(A146,'Respondents Category'!A:B,2,FALSE)</f>
        <v>5. Professional Accountancy or Other Professional Organizations</v>
      </c>
      <c r="C146" t="s">
        <v>95</v>
      </c>
      <c r="D146" t="s">
        <v>40</v>
      </c>
      <c r="E146" t="s">
        <v>72</v>
      </c>
      <c r="F146" s="10">
        <f t="shared" si="2"/>
        <v>1</v>
      </c>
    </row>
    <row r="147" spans="1:6" x14ac:dyDescent="0.35">
      <c r="A147" t="s">
        <v>16</v>
      </c>
      <c r="B147" t="str">
        <f>VLOOKUP(A147,'Respondents Category'!A:B,2,FALSE)</f>
        <v>5. Professional Accountancy or Other Professional Organizations</v>
      </c>
      <c r="C147" t="s">
        <v>95</v>
      </c>
      <c r="D147" t="s">
        <v>41</v>
      </c>
      <c r="E147" t="s">
        <v>82</v>
      </c>
      <c r="F147" s="10">
        <f t="shared" si="2"/>
        <v>0</v>
      </c>
    </row>
    <row r="148" spans="1:6" x14ac:dyDescent="0.35">
      <c r="A148" t="s">
        <v>16</v>
      </c>
      <c r="B148" t="str">
        <f>VLOOKUP(A148,'Respondents Category'!A:B,2,FALSE)</f>
        <v>5. Professional Accountancy or Other Professional Organizations</v>
      </c>
      <c r="C148" t="s">
        <v>95</v>
      </c>
      <c r="D148" t="s">
        <v>11</v>
      </c>
      <c r="E148" t="s">
        <v>82</v>
      </c>
      <c r="F148" s="10">
        <f t="shared" si="2"/>
        <v>0</v>
      </c>
    </row>
    <row r="149" spans="1:6" x14ac:dyDescent="0.35">
      <c r="A149" t="s">
        <v>16</v>
      </c>
      <c r="B149" t="str">
        <f>VLOOKUP(A149,'Respondents Category'!A:B,2,FALSE)</f>
        <v>5. Professional Accountancy or Other Professional Organizations</v>
      </c>
      <c r="C149" t="s">
        <v>95</v>
      </c>
      <c r="D149" t="s">
        <v>26</v>
      </c>
      <c r="E149" t="s">
        <v>82</v>
      </c>
      <c r="F149" s="10">
        <f t="shared" si="2"/>
        <v>0</v>
      </c>
    </row>
    <row r="150" spans="1:6" x14ac:dyDescent="0.35">
      <c r="A150" t="s">
        <v>16</v>
      </c>
      <c r="B150" t="str">
        <f>VLOOKUP(A150,'Respondents Category'!A:B,2,FALSE)</f>
        <v>5. Professional Accountancy or Other Professional Organizations</v>
      </c>
      <c r="C150" t="s">
        <v>96</v>
      </c>
      <c r="D150" t="s">
        <v>58</v>
      </c>
      <c r="E150" t="s">
        <v>82</v>
      </c>
      <c r="F150" s="10">
        <f t="shared" si="2"/>
        <v>0</v>
      </c>
    </row>
    <row r="151" spans="1:6" x14ac:dyDescent="0.35">
      <c r="A151" t="s">
        <v>16</v>
      </c>
      <c r="B151" t="str">
        <f>VLOOKUP(A151,'Respondents Category'!A:B,2,FALSE)</f>
        <v>5. Professional Accountancy or Other Professional Organizations</v>
      </c>
      <c r="C151" t="s">
        <v>96</v>
      </c>
      <c r="D151" t="s">
        <v>73</v>
      </c>
      <c r="E151" t="s">
        <v>72</v>
      </c>
      <c r="F151" s="10">
        <f t="shared" si="2"/>
        <v>1</v>
      </c>
    </row>
    <row r="152" spans="1:6" x14ac:dyDescent="0.35">
      <c r="A152" t="s">
        <v>16</v>
      </c>
      <c r="B152" t="str">
        <f>VLOOKUP(A152,'Respondents Category'!A:B,2,FALSE)</f>
        <v>5. Professional Accountancy or Other Professional Organizations</v>
      </c>
      <c r="C152" t="s">
        <v>96</v>
      </c>
      <c r="D152" t="s">
        <v>6</v>
      </c>
      <c r="E152" t="s">
        <v>82</v>
      </c>
      <c r="F152" s="10">
        <f t="shared" si="2"/>
        <v>0</v>
      </c>
    </row>
    <row r="153" spans="1:6" x14ac:dyDescent="0.35">
      <c r="A153" t="s">
        <v>16</v>
      </c>
      <c r="B153" t="str">
        <f>VLOOKUP(A153,'Respondents Category'!A:B,2,FALSE)</f>
        <v>5. Professional Accountancy or Other Professional Organizations</v>
      </c>
      <c r="C153" t="s">
        <v>96</v>
      </c>
      <c r="D153" t="s">
        <v>38</v>
      </c>
      <c r="E153" t="s">
        <v>82</v>
      </c>
      <c r="F153" s="10">
        <f t="shared" si="2"/>
        <v>0</v>
      </c>
    </row>
    <row r="154" spans="1:6" x14ac:dyDescent="0.35">
      <c r="A154" t="s">
        <v>16</v>
      </c>
      <c r="B154" t="str">
        <f>VLOOKUP(A154,'Respondents Category'!A:B,2,FALSE)</f>
        <v>5. Professional Accountancy or Other Professional Organizations</v>
      </c>
      <c r="C154" t="s">
        <v>96</v>
      </c>
      <c r="D154" t="s">
        <v>80</v>
      </c>
      <c r="E154" t="s">
        <v>82</v>
      </c>
      <c r="F154" s="10">
        <f t="shared" si="2"/>
        <v>0</v>
      </c>
    </row>
    <row r="155" spans="1:6" x14ac:dyDescent="0.35">
      <c r="A155" t="s">
        <v>16</v>
      </c>
      <c r="B155" t="str">
        <f>VLOOKUP(A155,'Respondents Category'!A:B,2,FALSE)</f>
        <v>5. Professional Accountancy or Other Professional Organizations</v>
      </c>
      <c r="C155" t="s">
        <v>97</v>
      </c>
      <c r="D155" t="s">
        <v>68</v>
      </c>
      <c r="E155" t="s">
        <v>82</v>
      </c>
      <c r="F155" s="10">
        <f t="shared" si="2"/>
        <v>0</v>
      </c>
    </row>
    <row r="156" spans="1:6" x14ac:dyDescent="0.35">
      <c r="A156" t="s">
        <v>16</v>
      </c>
      <c r="B156" t="str">
        <f>VLOOKUP(A156,'Respondents Category'!A:B,2,FALSE)</f>
        <v>5. Professional Accountancy or Other Professional Organizations</v>
      </c>
      <c r="C156" t="s">
        <v>97</v>
      </c>
      <c r="D156" t="s">
        <v>37</v>
      </c>
      <c r="E156" t="s">
        <v>72</v>
      </c>
      <c r="F156" s="10">
        <f t="shared" si="2"/>
        <v>1</v>
      </c>
    </row>
    <row r="157" spans="1:6" x14ac:dyDescent="0.35">
      <c r="A157" t="s">
        <v>16</v>
      </c>
      <c r="B157" t="str">
        <f>VLOOKUP(A157,'Respondents Category'!A:B,2,FALSE)</f>
        <v>5. Professional Accountancy or Other Professional Organizations</v>
      </c>
      <c r="C157" t="s">
        <v>97</v>
      </c>
      <c r="D157" t="s">
        <v>32</v>
      </c>
      <c r="E157" t="s">
        <v>82</v>
      </c>
      <c r="F157" s="10">
        <f t="shared" si="2"/>
        <v>0</v>
      </c>
    </row>
    <row r="158" spans="1:6" x14ac:dyDescent="0.35">
      <c r="A158" t="s">
        <v>16</v>
      </c>
      <c r="B158" t="str">
        <f>VLOOKUP(A158,'Respondents Category'!A:B,2,FALSE)</f>
        <v>5. Professional Accountancy or Other Professional Organizations</v>
      </c>
      <c r="C158" t="s">
        <v>98</v>
      </c>
      <c r="D158" t="s">
        <v>15</v>
      </c>
      <c r="E158" t="s">
        <v>72</v>
      </c>
      <c r="F158" s="10">
        <f t="shared" si="2"/>
        <v>1</v>
      </c>
    </row>
    <row r="159" spans="1:6" x14ac:dyDescent="0.35">
      <c r="A159" t="s">
        <v>16</v>
      </c>
      <c r="B159" t="str">
        <f>VLOOKUP(A159,'Respondents Category'!A:B,2,FALSE)</f>
        <v>5. Professional Accountancy or Other Professional Organizations</v>
      </c>
      <c r="C159" t="s">
        <v>98</v>
      </c>
      <c r="D159" t="s">
        <v>48</v>
      </c>
      <c r="E159" t="s">
        <v>82</v>
      </c>
      <c r="F159" s="10">
        <f t="shared" si="2"/>
        <v>0</v>
      </c>
    </row>
    <row r="160" spans="1:6" x14ac:dyDescent="0.35">
      <c r="A160" t="s">
        <v>16</v>
      </c>
      <c r="B160" t="str">
        <f>VLOOKUP(A160,'Respondents Category'!A:B,2,FALSE)</f>
        <v>5. Professional Accountancy or Other Professional Organizations</v>
      </c>
      <c r="C160" t="s">
        <v>99</v>
      </c>
      <c r="D160" t="s">
        <v>53</v>
      </c>
      <c r="E160" t="s">
        <v>72</v>
      </c>
      <c r="F160" s="10">
        <f t="shared" si="2"/>
        <v>1</v>
      </c>
    </row>
    <row r="161" spans="1:6" x14ac:dyDescent="0.35">
      <c r="A161" t="s">
        <v>16</v>
      </c>
      <c r="B161" t="str">
        <f>VLOOKUP(A161,'Respondents Category'!A:B,2,FALSE)</f>
        <v>5. Professional Accountancy or Other Professional Organizations</v>
      </c>
      <c r="C161" t="s">
        <v>99</v>
      </c>
      <c r="D161" t="s">
        <v>21</v>
      </c>
      <c r="E161" t="s">
        <v>82</v>
      </c>
      <c r="F161" s="10">
        <f t="shared" si="2"/>
        <v>0</v>
      </c>
    </row>
    <row r="162" spans="1:6" x14ac:dyDescent="0.35">
      <c r="A162" t="s">
        <v>47</v>
      </c>
      <c r="B162" t="str">
        <f>VLOOKUP(A162,'Respondents Category'!A:B,2,FALSE)</f>
        <v>3. Jurisdictional Standard Setters</v>
      </c>
      <c r="C162" t="s">
        <v>92</v>
      </c>
      <c r="D162" t="s">
        <v>22</v>
      </c>
      <c r="E162" t="s">
        <v>82</v>
      </c>
      <c r="F162" s="10">
        <f t="shared" si="2"/>
        <v>0</v>
      </c>
    </row>
    <row r="163" spans="1:6" x14ac:dyDescent="0.35">
      <c r="A163" t="s">
        <v>47</v>
      </c>
      <c r="B163" t="str">
        <f>VLOOKUP(A163,'Respondents Category'!A:B,2,FALSE)</f>
        <v>3. Jurisdictional Standard Setters</v>
      </c>
      <c r="C163" t="s">
        <v>92</v>
      </c>
      <c r="D163" t="s">
        <v>25</v>
      </c>
      <c r="E163" t="s">
        <v>72</v>
      </c>
      <c r="F163" s="10">
        <f t="shared" si="2"/>
        <v>1</v>
      </c>
    </row>
    <row r="164" spans="1:6" x14ac:dyDescent="0.35">
      <c r="A164" t="s">
        <v>47</v>
      </c>
      <c r="B164" t="str">
        <f>VLOOKUP(A164,'Respondents Category'!A:B,2,FALSE)</f>
        <v>3. Jurisdictional Standard Setters</v>
      </c>
      <c r="C164" t="s">
        <v>92</v>
      </c>
      <c r="D164" t="s">
        <v>10</v>
      </c>
      <c r="E164" t="s">
        <v>82</v>
      </c>
      <c r="F164" s="10">
        <f t="shared" si="2"/>
        <v>0</v>
      </c>
    </row>
    <row r="165" spans="1:6" x14ac:dyDescent="0.35">
      <c r="A165" t="s">
        <v>47</v>
      </c>
      <c r="B165" t="str">
        <f>VLOOKUP(A165,'Respondents Category'!A:B,2,FALSE)</f>
        <v>3. Jurisdictional Standard Setters</v>
      </c>
      <c r="C165" t="s">
        <v>92</v>
      </c>
      <c r="D165" t="s">
        <v>30</v>
      </c>
      <c r="E165" t="s">
        <v>82</v>
      </c>
      <c r="F165" s="10">
        <f t="shared" si="2"/>
        <v>0</v>
      </c>
    </row>
    <row r="166" spans="1:6" x14ac:dyDescent="0.35">
      <c r="A166" t="s">
        <v>47</v>
      </c>
      <c r="B166" t="str">
        <f>VLOOKUP(A166,'Respondents Category'!A:B,2,FALSE)</f>
        <v>3. Jurisdictional Standard Setters</v>
      </c>
      <c r="C166" t="s">
        <v>92</v>
      </c>
      <c r="D166" t="s">
        <v>42</v>
      </c>
      <c r="E166" t="s">
        <v>82</v>
      </c>
      <c r="F166" s="10">
        <f t="shared" si="2"/>
        <v>0</v>
      </c>
    </row>
    <row r="167" spans="1:6" x14ac:dyDescent="0.35">
      <c r="A167" t="s">
        <v>47</v>
      </c>
      <c r="B167" t="str">
        <f>VLOOKUP(A167,'Respondents Category'!A:B,2,FALSE)</f>
        <v>3. Jurisdictional Standard Setters</v>
      </c>
      <c r="C167" t="s">
        <v>93</v>
      </c>
      <c r="D167" t="s">
        <v>34</v>
      </c>
      <c r="E167" t="s">
        <v>72</v>
      </c>
      <c r="F167" s="10">
        <f t="shared" si="2"/>
        <v>1</v>
      </c>
    </row>
    <row r="168" spans="1:6" x14ac:dyDescent="0.35">
      <c r="A168" t="s">
        <v>47</v>
      </c>
      <c r="B168" t="str">
        <f>VLOOKUP(A168,'Respondents Category'!A:B,2,FALSE)</f>
        <v>3. Jurisdictional Standard Setters</v>
      </c>
      <c r="C168" t="s">
        <v>93</v>
      </c>
      <c r="D168" t="s">
        <v>18</v>
      </c>
      <c r="E168" t="s">
        <v>82</v>
      </c>
      <c r="F168" s="10">
        <f t="shared" si="2"/>
        <v>0</v>
      </c>
    </row>
    <row r="169" spans="1:6" x14ac:dyDescent="0.35">
      <c r="A169" t="s">
        <v>47</v>
      </c>
      <c r="B169" t="str">
        <f>VLOOKUP(A169,'Respondents Category'!A:B,2,FALSE)</f>
        <v>3. Jurisdictional Standard Setters</v>
      </c>
      <c r="C169" t="s">
        <v>93</v>
      </c>
      <c r="D169" t="s">
        <v>27</v>
      </c>
      <c r="E169" t="s">
        <v>82</v>
      </c>
      <c r="F169" s="10">
        <f t="shared" si="2"/>
        <v>0</v>
      </c>
    </row>
    <row r="170" spans="1:6" x14ac:dyDescent="0.35">
      <c r="A170" t="s">
        <v>47</v>
      </c>
      <c r="B170" t="str">
        <f>VLOOKUP(A170,'Respondents Category'!A:B,2,FALSE)</f>
        <v>3. Jurisdictional Standard Setters</v>
      </c>
      <c r="C170" t="s">
        <v>93</v>
      </c>
      <c r="D170" t="s">
        <v>3</v>
      </c>
      <c r="E170" t="s">
        <v>82</v>
      </c>
      <c r="F170" s="10">
        <f t="shared" si="2"/>
        <v>0</v>
      </c>
    </row>
    <row r="171" spans="1:6" x14ac:dyDescent="0.35">
      <c r="A171" t="s">
        <v>47</v>
      </c>
      <c r="B171" t="str">
        <f>VLOOKUP(A171,'Respondents Category'!A:B,2,FALSE)</f>
        <v>3. Jurisdictional Standard Setters</v>
      </c>
      <c r="C171" t="s">
        <v>93</v>
      </c>
      <c r="D171" t="s">
        <v>55</v>
      </c>
      <c r="E171" t="s">
        <v>82</v>
      </c>
      <c r="F171" s="10">
        <f t="shared" si="2"/>
        <v>0</v>
      </c>
    </row>
    <row r="172" spans="1:6" x14ac:dyDescent="0.35">
      <c r="A172" t="s">
        <v>47</v>
      </c>
      <c r="B172" t="str">
        <f>VLOOKUP(A172,'Respondents Category'!A:B,2,FALSE)</f>
        <v>3. Jurisdictional Standard Setters</v>
      </c>
      <c r="C172" t="s">
        <v>94</v>
      </c>
      <c r="D172" t="s">
        <v>23</v>
      </c>
      <c r="E172" t="s">
        <v>72</v>
      </c>
      <c r="F172" s="10">
        <f t="shared" si="2"/>
        <v>1</v>
      </c>
    </row>
    <row r="173" spans="1:6" x14ac:dyDescent="0.35">
      <c r="A173" t="s">
        <v>47</v>
      </c>
      <c r="B173" t="str">
        <f>VLOOKUP(A173,'Respondents Category'!A:B,2,FALSE)</f>
        <v>3. Jurisdictional Standard Setters</v>
      </c>
      <c r="C173" t="s">
        <v>94</v>
      </c>
      <c r="D173" t="s">
        <v>19</v>
      </c>
      <c r="E173" t="s">
        <v>82</v>
      </c>
      <c r="F173" s="10">
        <f t="shared" si="2"/>
        <v>0</v>
      </c>
    </row>
    <row r="174" spans="1:6" x14ac:dyDescent="0.35">
      <c r="A174" t="s">
        <v>47</v>
      </c>
      <c r="B174" t="str">
        <f>VLOOKUP(A174,'Respondents Category'!A:B,2,FALSE)</f>
        <v>3. Jurisdictional Standard Setters</v>
      </c>
      <c r="C174" t="s">
        <v>94</v>
      </c>
      <c r="D174" t="s">
        <v>28</v>
      </c>
      <c r="E174" t="s">
        <v>82</v>
      </c>
      <c r="F174" s="10">
        <f t="shared" si="2"/>
        <v>0</v>
      </c>
    </row>
    <row r="175" spans="1:6" x14ac:dyDescent="0.35">
      <c r="A175" t="s">
        <v>47</v>
      </c>
      <c r="B175" t="str">
        <f>VLOOKUP(A175,'Respondents Category'!A:B,2,FALSE)</f>
        <v>3. Jurisdictional Standard Setters</v>
      </c>
      <c r="C175" t="s">
        <v>94</v>
      </c>
      <c r="D175" t="s">
        <v>9</v>
      </c>
      <c r="E175" t="s">
        <v>82</v>
      </c>
      <c r="F175" s="10">
        <f t="shared" si="2"/>
        <v>0</v>
      </c>
    </row>
    <row r="176" spans="1:6" x14ac:dyDescent="0.35">
      <c r="A176" t="s">
        <v>47</v>
      </c>
      <c r="B176" t="str">
        <f>VLOOKUP(A176,'Respondents Category'!A:B,2,FALSE)</f>
        <v>3. Jurisdictional Standard Setters</v>
      </c>
      <c r="C176" t="s">
        <v>94</v>
      </c>
      <c r="D176" t="s">
        <v>46</v>
      </c>
      <c r="E176" t="s">
        <v>82</v>
      </c>
      <c r="F176" s="10">
        <f t="shared" si="2"/>
        <v>0</v>
      </c>
    </row>
    <row r="177" spans="1:6" x14ac:dyDescent="0.35">
      <c r="A177" t="s">
        <v>47</v>
      </c>
      <c r="B177" t="str">
        <f>VLOOKUP(A177,'Respondents Category'!A:B,2,FALSE)</f>
        <v>3. Jurisdictional Standard Setters</v>
      </c>
      <c r="C177" t="s">
        <v>95</v>
      </c>
      <c r="D177" t="s">
        <v>45</v>
      </c>
      <c r="E177" t="s">
        <v>72</v>
      </c>
      <c r="F177" s="10">
        <f t="shared" si="2"/>
        <v>1</v>
      </c>
    </row>
    <row r="178" spans="1:6" x14ac:dyDescent="0.35">
      <c r="A178" t="s">
        <v>47</v>
      </c>
      <c r="B178" t="str">
        <f>VLOOKUP(A178,'Respondents Category'!A:B,2,FALSE)</f>
        <v>3. Jurisdictional Standard Setters</v>
      </c>
      <c r="C178" t="s">
        <v>95</v>
      </c>
      <c r="D178" t="s">
        <v>40</v>
      </c>
      <c r="E178" t="s">
        <v>82</v>
      </c>
      <c r="F178" s="10">
        <f t="shared" si="2"/>
        <v>0</v>
      </c>
    </row>
    <row r="179" spans="1:6" x14ac:dyDescent="0.35">
      <c r="A179" t="s">
        <v>47</v>
      </c>
      <c r="B179" t="str">
        <f>VLOOKUP(A179,'Respondents Category'!A:B,2,FALSE)</f>
        <v>3. Jurisdictional Standard Setters</v>
      </c>
      <c r="C179" t="s">
        <v>95</v>
      </c>
      <c r="D179" t="s">
        <v>41</v>
      </c>
      <c r="E179" t="s">
        <v>82</v>
      </c>
      <c r="F179" s="10">
        <f t="shared" si="2"/>
        <v>0</v>
      </c>
    </row>
    <row r="180" spans="1:6" x14ac:dyDescent="0.35">
      <c r="A180" t="s">
        <v>47</v>
      </c>
      <c r="B180" t="str">
        <f>VLOOKUP(A180,'Respondents Category'!A:B,2,FALSE)</f>
        <v>3. Jurisdictional Standard Setters</v>
      </c>
      <c r="C180" t="s">
        <v>95</v>
      </c>
      <c r="D180" t="s">
        <v>11</v>
      </c>
      <c r="E180" t="s">
        <v>82</v>
      </c>
      <c r="F180" s="10">
        <f t="shared" si="2"/>
        <v>0</v>
      </c>
    </row>
    <row r="181" spans="1:6" x14ac:dyDescent="0.35">
      <c r="A181" t="s">
        <v>47</v>
      </c>
      <c r="B181" t="str">
        <f>VLOOKUP(A181,'Respondents Category'!A:B,2,FALSE)</f>
        <v>3. Jurisdictional Standard Setters</v>
      </c>
      <c r="C181" t="s">
        <v>95</v>
      </c>
      <c r="D181" t="s">
        <v>26</v>
      </c>
      <c r="E181" t="s">
        <v>82</v>
      </c>
      <c r="F181" s="10">
        <f t="shared" si="2"/>
        <v>0</v>
      </c>
    </row>
    <row r="182" spans="1:6" x14ac:dyDescent="0.35">
      <c r="A182" t="s">
        <v>47</v>
      </c>
      <c r="B182" t="str">
        <f>VLOOKUP(A182,'Respondents Category'!A:B,2,FALSE)</f>
        <v>3. Jurisdictional Standard Setters</v>
      </c>
      <c r="C182" t="s">
        <v>96</v>
      </c>
      <c r="D182" t="s">
        <v>58</v>
      </c>
      <c r="E182" t="s">
        <v>72</v>
      </c>
      <c r="F182" s="10">
        <f t="shared" si="2"/>
        <v>1</v>
      </c>
    </row>
    <row r="183" spans="1:6" x14ac:dyDescent="0.35">
      <c r="A183" t="s">
        <v>47</v>
      </c>
      <c r="B183" t="str">
        <f>VLOOKUP(A183,'Respondents Category'!A:B,2,FALSE)</f>
        <v>3. Jurisdictional Standard Setters</v>
      </c>
      <c r="C183" t="s">
        <v>96</v>
      </c>
      <c r="D183" t="s">
        <v>73</v>
      </c>
      <c r="E183" t="s">
        <v>82</v>
      </c>
      <c r="F183" s="10">
        <f t="shared" si="2"/>
        <v>0</v>
      </c>
    </row>
    <row r="184" spans="1:6" x14ac:dyDescent="0.35">
      <c r="A184" t="s">
        <v>47</v>
      </c>
      <c r="B184" t="str">
        <f>VLOOKUP(A184,'Respondents Category'!A:B,2,FALSE)</f>
        <v>3. Jurisdictional Standard Setters</v>
      </c>
      <c r="C184" t="s">
        <v>96</v>
      </c>
      <c r="D184" t="s">
        <v>6</v>
      </c>
      <c r="E184" t="s">
        <v>82</v>
      </c>
      <c r="F184" s="10">
        <f t="shared" si="2"/>
        <v>0</v>
      </c>
    </row>
    <row r="185" spans="1:6" x14ac:dyDescent="0.35">
      <c r="A185" t="s">
        <v>47</v>
      </c>
      <c r="B185" t="str">
        <f>VLOOKUP(A185,'Respondents Category'!A:B,2,FALSE)</f>
        <v>3. Jurisdictional Standard Setters</v>
      </c>
      <c r="C185" t="s">
        <v>96</v>
      </c>
      <c r="D185" t="s">
        <v>38</v>
      </c>
      <c r="E185" t="s">
        <v>82</v>
      </c>
      <c r="F185" s="10">
        <f t="shared" si="2"/>
        <v>0</v>
      </c>
    </row>
    <row r="186" spans="1:6" x14ac:dyDescent="0.35">
      <c r="A186" t="s">
        <v>47</v>
      </c>
      <c r="B186" t="str">
        <f>VLOOKUP(A186,'Respondents Category'!A:B,2,FALSE)</f>
        <v>3. Jurisdictional Standard Setters</v>
      </c>
      <c r="C186" t="s">
        <v>96</v>
      </c>
      <c r="D186" t="s">
        <v>80</v>
      </c>
      <c r="E186" t="s">
        <v>82</v>
      </c>
      <c r="F186" s="10">
        <f t="shared" si="2"/>
        <v>0</v>
      </c>
    </row>
    <row r="187" spans="1:6" x14ac:dyDescent="0.35">
      <c r="A187" t="s">
        <v>47</v>
      </c>
      <c r="B187" t="str">
        <f>VLOOKUP(A187,'Respondents Category'!A:B,2,FALSE)</f>
        <v>3. Jurisdictional Standard Setters</v>
      </c>
      <c r="C187" t="s">
        <v>97</v>
      </c>
      <c r="D187" t="s">
        <v>68</v>
      </c>
      <c r="E187" t="s">
        <v>82</v>
      </c>
      <c r="F187" s="10">
        <f t="shared" si="2"/>
        <v>0</v>
      </c>
    </row>
    <row r="188" spans="1:6" x14ac:dyDescent="0.35">
      <c r="A188" t="s">
        <v>47</v>
      </c>
      <c r="B188" t="str">
        <f>VLOOKUP(A188,'Respondents Category'!A:B,2,FALSE)</f>
        <v>3. Jurisdictional Standard Setters</v>
      </c>
      <c r="C188" t="s">
        <v>97</v>
      </c>
      <c r="D188" t="s">
        <v>37</v>
      </c>
      <c r="E188" t="s">
        <v>82</v>
      </c>
      <c r="F188" s="10">
        <f t="shared" si="2"/>
        <v>0</v>
      </c>
    </row>
    <row r="189" spans="1:6" x14ac:dyDescent="0.35">
      <c r="A189" t="s">
        <v>47</v>
      </c>
      <c r="B189" t="str">
        <f>VLOOKUP(A189,'Respondents Category'!A:B,2,FALSE)</f>
        <v>3. Jurisdictional Standard Setters</v>
      </c>
      <c r="C189" t="s">
        <v>97</v>
      </c>
      <c r="D189" t="s">
        <v>32</v>
      </c>
      <c r="E189" t="s">
        <v>72</v>
      </c>
      <c r="F189" s="10">
        <f t="shared" si="2"/>
        <v>1</v>
      </c>
    </row>
    <row r="190" spans="1:6" x14ac:dyDescent="0.35">
      <c r="A190" t="s">
        <v>47</v>
      </c>
      <c r="B190" t="str">
        <f>VLOOKUP(A190,'Respondents Category'!A:B,2,FALSE)</f>
        <v>3. Jurisdictional Standard Setters</v>
      </c>
      <c r="C190" t="s">
        <v>98</v>
      </c>
      <c r="D190" t="s">
        <v>15</v>
      </c>
      <c r="E190" t="s">
        <v>72</v>
      </c>
      <c r="F190" s="10">
        <f t="shared" si="2"/>
        <v>1</v>
      </c>
    </row>
    <row r="191" spans="1:6" x14ac:dyDescent="0.35">
      <c r="A191" t="s">
        <v>47</v>
      </c>
      <c r="B191" t="str">
        <f>VLOOKUP(A191,'Respondents Category'!A:B,2,FALSE)</f>
        <v>3. Jurisdictional Standard Setters</v>
      </c>
      <c r="C191" t="s">
        <v>98</v>
      </c>
      <c r="D191" t="s">
        <v>48</v>
      </c>
      <c r="E191" t="s">
        <v>82</v>
      </c>
      <c r="F191" s="10">
        <f t="shared" si="2"/>
        <v>0</v>
      </c>
    </row>
    <row r="192" spans="1:6" x14ac:dyDescent="0.35">
      <c r="A192" t="s">
        <v>47</v>
      </c>
      <c r="B192" t="str">
        <f>VLOOKUP(A192,'Respondents Category'!A:B,2,FALSE)</f>
        <v>3. Jurisdictional Standard Setters</v>
      </c>
      <c r="C192" t="s">
        <v>99</v>
      </c>
      <c r="D192" t="s">
        <v>53</v>
      </c>
      <c r="E192" t="s">
        <v>72</v>
      </c>
      <c r="F192" s="10">
        <f t="shared" si="2"/>
        <v>1</v>
      </c>
    </row>
    <row r="193" spans="1:6" x14ac:dyDescent="0.35">
      <c r="A193" t="s">
        <v>47</v>
      </c>
      <c r="B193" t="str">
        <f>VLOOKUP(A193,'Respondents Category'!A:B,2,FALSE)</f>
        <v>3. Jurisdictional Standard Setters</v>
      </c>
      <c r="C193" t="s">
        <v>99</v>
      </c>
      <c r="D193" t="s">
        <v>21</v>
      </c>
      <c r="E193" t="s">
        <v>82</v>
      </c>
      <c r="F193" s="10">
        <f t="shared" si="2"/>
        <v>0</v>
      </c>
    </row>
    <row r="194" spans="1:6" x14ac:dyDescent="0.35">
      <c r="A194" t="s">
        <v>8</v>
      </c>
      <c r="B194" t="str">
        <f>VLOOKUP(A194,'Respondents Category'!A:B,2,FALSE)</f>
        <v>3. Jurisdictional Standard Setters</v>
      </c>
      <c r="C194" t="s">
        <v>92</v>
      </c>
      <c r="D194" t="s">
        <v>22</v>
      </c>
      <c r="E194" t="s">
        <v>72</v>
      </c>
      <c r="F194" s="10">
        <f t="shared" si="2"/>
        <v>1</v>
      </c>
    </row>
    <row r="195" spans="1:6" x14ac:dyDescent="0.35">
      <c r="A195" t="s">
        <v>8</v>
      </c>
      <c r="B195" t="str">
        <f>VLOOKUP(A195,'Respondents Category'!A:B,2,FALSE)</f>
        <v>3. Jurisdictional Standard Setters</v>
      </c>
      <c r="C195" t="s">
        <v>92</v>
      </c>
      <c r="D195" t="s">
        <v>25</v>
      </c>
      <c r="E195" t="s">
        <v>82</v>
      </c>
      <c r="F195" s="10">
        <f t="shared" ref="F195:F258" si="3">IF(E195="Yes",1,0)</f>
        <v>0</v>
      </c>
    </row>
    <row r="196" spans="1:6" x14ac:dyDescent="0.35">
      <c r="A196" t="s">
        <v>8</v>
      </c>
      <c r="B196" t="str">
        <f>VLOOKUP(A196,'Respondents Category'!A:B,2,FALSE)</f>
        <v>3. Jurisdictional Standard Setters</v>
      </c>
      <c r="C196" t="s">
        <v>92</v>
      </c>
      <c r="D196" t="s">
        <v>10</v>
      </c>
      <c r="E196" t="s">
        <v>82</v>
      </c>
      <c r="F196" s="10">
        <f t="shared" si="3"/>
        <v>0</v>
      </c>
    </row>
    <row r="197" spans="1:6" x14ac:dyDescent="0.35">
      <c r="A197" t="s">
        <v>8</v>
      </c>
      <c r="B197" t="str">
        <f>VLOOKUP(A197,'Respondents Category'!A:B,2,FALSE)</f>
        <v>3. Jurisdictional Standard Setters</v>
      </c>
      <c r="C197" t="s">
        <v>92</v>
      </c>
      <c r="D197" t="s">
        <v>30</v>
      </c>
      <c r="E197" t="s">
        <v>82</v>
      </c>
      <c r="F197" s="10">
        <f t="shared" si="3"/>
        <v>0</v>
      </c>
    </row>
    <row r="198" spans="1:6" x14ac:dyDescent="0.35">
      <c r="A198" t="s">
        <v>8</v>
      </c>
      <c r="B198" t="str">
        <f>VLOOKUP(A198,'Respondents Category'!A:B,2,FALSE)</f>
        <v>3. Jurisdictional Standard Setters</v>
      </c>
      <c r="C198" t="s">
        <v>92</v>
      </c>
      <c r="D198" t="s">
        <v>42</v>
      </c>
      <c r="E198" t="s">
        <v>82</v>
      </c>
      <c r="F198" s="10">
        <f t="shared" si="3"/>
        <v>0</v>
      </c>
    </row>
    <row r="199" spans="1:6" x14ac:dyDescent="0.35">
      <c r="A199" t="s">
        <v>8</v>
      </c>
      <c r="B199" t="str">
        <f>VLOOKUP(A199,'Respondents Category'!A:B,2,FALSE)</f>
        <v>3. Jurisdictional Standard Setters</v>
      </c>
      <c r="C199" t="s">
        <v>93</v>
      </c>
      <c r="D199" t="s">
        <v>34</v>
      </c>
      <c r="E199" t="s">
        <v>72</v>
      </c>
      <c r="F199" s="10">
        <f t="shared" si="3"/>
        <v>1</v>
      </c>
    </row>
    <row r="200" spans="1:6" x14ac:dyDescent="0.35">
      <c r="A200" t="s">
        <v>8</v>
      </c>
      <c r="B200" t="str">
        <f>VLOOKUP(A200,'Respondents Category'!A:B,2,FALSE)</f>
        <v>3. Jurisdictional Standard Setters</v>
      </c>
      <c r="C200" t="s">
        <v>93</v>
      </c>
      <c r="D200" t="s">
        <v>18</v>
      </c>
      <c r="E200" t="s">
        <v>82</v>
      </c>
      <c r="F200" s="10">
        <f t="shared" si="3"/>
        <v>0</v>
      </c>
    </row>
    <row r="201" spans="1:6" x14ac:dyDescent="0.35">
      <c r="A201" t="s">
        <v>8</v>
      </c>
      <c r="B201" t="str">
        <f>VLOOKUP(A201,'Respondents Category'!A:B,2,FALSE)</f>
        <v>3. Jurisdictional Standard Setters</v>
      </c>
      <c r="C201" t="s">
        <v>93</v>
      </c>
      <c r="D201" t="s">
        <v>27</v>
      </c>
      <c r="E201" t="s">
        <v>82</v>
      </c>
      <c r="F201" s="10">
        <f t="shared" si="3"/>
        <v>0</v>
      </c>
    </row>
    <row r="202" spans="1:6" x14ac:dyDescent="0.35">
      <c r="A202" t="s">
        <v>8</v>
      </c>
      <c r="B202" t="str">
        <f>VLOOKUP(A202,'Respondents Category'!A:B,2,FALSE)</f>
        <v>3. Jurisdictional Standard Setters</v>
      </c>
      <c r="C202" t="s">
        <v>93</v>
      </c>
      <c r="D202" t="s">
        <v>3</v>
      </c>
      <c r="E202" t="s">
        <v>82</v>
      </c>
      <c r="F202" s="10">
        <f t="shared" si="3"/>
        <v>0</v>
      </c>
    </row>
    <row r="203" spans="1:6" x14ac:dyDescent="0.35">
      <c r="A203" t="s">
        <v>8</v>
      </c>
      <c r="B203" t="str">
        <f>VLOOKUP(A203,'Respondents Category'!A:B,2,FALSE)</f>
        <v>3. Jurisdictional Standard Setters</v>
      </c>
      <c r="C203" t="s">
        <v>93</v>
      </c>
      <c r="D203" t="s">
        <v>55</v>
      </c>
      <c r="E203" t="s">
        <v>82</v>
      </c>
      <c r="F203" s="10">
        <f t="shared" si="3"/>
        <v>0</v>
      </c>
    </row>
    <row r="204" spans="1:6" x14ac:dyDescent="0.35">
      <c r="A204" t="s">
        <v>8</v>
      </c>
      <c r="B204" t="str">
        <f>VLOOKUP(A204,'Respondents Category'!A:B,2,FALSE)</f>
        <v>3. Jurisdictional Standard Setters</v>
      </c>
      <c r="C204" t="s">
        <v>94</v>
      </c>
      <c r="D204" t="s">
        <v>23</v>
      </c>
      <c r="E204" t="s">
        <v>72</v>
      </c>
      <c r="F204" s="10">
        <f t="shared" si="3"/>
        <v>1</v>
      </c>
    </row>
    <row r="205" spans="1:6" x14ac:dyDescent="0.35">
      <c r="A205" t="s">
        <v>8</v>
      </c>
      <c r="B205" t="str">
        <f>VLOOKUP(A205,'Respondents Category'!A:B,2,FALSE)</f>
        <v>3. Jurisdictional Standard Setters</v>
      </c>
      <c r="C205" t="s">
        <v>94</v>
      </c>
      <c r="D205" t="s">
        <v>19</v>
      </c>
      <c r="E205" t="s">
        <v>82</v>
      </c>
      <c r="F205" s="10">
        <f t="shared" si="3"/>
        <v>0</v>
      </c>
    </row>
    <row r="206" spans="1:6" x14ac:dyDescent="0.35">
      <c r="A206" t="s">
        <v>8</v>
      </c>
      <c r="B206" t="str">
        <f>VLOOKUP(A206,'Respondents Category'!A:B,2,FALSE)</f>
        <v>3. Jurisdictional Standard Setters</v>
      </c>
      <c r="C206" t="s">
        <v>94</v>
      </c>
      <c r="D206" t="s">
        <v>28</v>
      </c>
      <c r="E206" t="s">
        <v>82</v>
      </c>
      <c r="F206" s="10">
        <f t="shared" si="3"/>
        <v>0</v>
      </c>
    </row>
    <row r="207" spans="1:6" x14ac:dyDescent="0.35">
      <c r="A207" t="s">
        <v>8</v>
      </c>
      <c r="B207" t="str">
        <f>VLOOKUP(A207,'Respondents Category'!A:B,2,FALSE)</f>
        <v>3. Jurisdictional Standard Setters</v>
      </c>
      <c r="C207" t="s">
        <v>94</v>
      </c>
      <c r="D207" t="s">
        <v>9</v>
      </c>
      <c r="E207" t="s">
        <v>82</v>
      </c>
      <c r="F207" s="10">
        <f t="shared" si="3"/>
        <v>0</v>
      </c>
    </row>
    <row r="208" spans="1:6" x14ac:dyDescent="0.35">
      <c r="A208" t="s">
        <v>8</v>
      </c>
      <c r="B208" t="str">
        <f>VLOOKUP(A208,'Respondents Category'!A:B,2,FALSE)</f>
        <v>3. Jurisdictional Standard Setters</v>
      </c>
      <c r="C208" t="s">
        <v>94</v>
      </c>
      <c r="D208" t="s">
        <v>46</v>
      </c>
      <c r="E208" t="s">
        <v>82</v>
      </c>
      <c r="F208" s="10">
        <f t="shared" si="3"/>
        <v>0</v>
      </c>
    </row>
    <row r="209" spans="1:6" x14ac:dyDescent="0.35">
      <c r="A209" t="s">
        <v>8</v>
      </c>
      <c r="B209" t="str">
        <f>VLOOKUP(A209,'Respondents Category'!A:B,2,FALSE)</f>
        <v>3. Jurisdictional Standard Setters</v>
      </c>
      <c r="C209" t="s">
        <v>95</v>
      </c>
      <c r="D209" t="s">
        <v>45</v>
      </c>
      <c r="E209" t="s">
        <v>72</v>
      </c>
      <c r="F209" s="10">
        <f t="shared" si="3"/>
        <v>1</v>
      </c>
    </row>
    <row r="210" spans="1:6" x14ac:dyDescent="0.35">
      <c r="A210" t="s">
        <v>8</v>
      </c>
      <c r="B210" t="str">
        <f>VLOOKUP(A210,'Respondents Category'!A:B,2,FALSE)</f>
        <v>3. Jurisdictional Standard Setters</v>
      </c>
      <c r="C210" t="s">
        <v>95</v>
      </c>
      <c r="D210" t="s">
        <v>40</v>
      </c>
      <c r="E210" t="s">
        <v>82</v>
      </c>
      <c r="F210" s="10">
        <f t="shared" si="3"/>
        <v>0</v>
      </c>
    </row>
    <row r="211" spans="1:6" x14ac:dyDescent="0.35">
      <c r="A211" t="s">
        <v>8</v>
      </c>
      <c r="B211" t="str">
        <f>VLOOKUP(A211,'Respondents Category'!A:B,2,FALSE)</f>
        <v>3. Jurisdictional Standard Setters</v>
      </c>
      <c r="C211" t="s">
        <v>95</v>
      </c>
      <c r="D211" t="s">
        <v>41</v>
      </c>
      <c r="E211" t="s">
        <v>82</v>
      </c>
      <c r="F211" s="10">
        <f t="shared" si="3"/>
        <v>0</v>
      </c>
    </row>
    <row r="212" spans="1:6" x14ac:dyDescent="0.35">
      <c r="A212" t="s">
        <v>8</v>
      </c>
      <c r="B212" t="str">
        <f>VLOOKUP(A212,'Respondents Category'!A:B,2,FALSE)</f>
        <v>3. Jurisdictional Standard Setters</v>
      </c>
      <c r="C212" t="s">
        <v>95</v>
      </c>
      <c r="D212" t="s">
        <v>11</v>
      </c>
      <c r="E212" t="s">
        <v>82</v>
      </c>
      <c r="F212" s="10">
        <f t="shared" si="3"/>
        <v>0</v>
      </c>
    </row>
    <row r="213" spans="1:6" x14ac:dyDescent="0.35">
      <c r="A213" t="s">
        <v>8</v>
      </c>
      <c r="B213" t="str">
        <f>VLOOKUP(A213,'Respondents Category'!A:B,2,FALSE)</f>
        <v>3. Jurisdictional Standard Setters</v>
      </c>
      <c r="C213" t="s">
        <v>95</v>
      </c>
      <c r="D213" t="s">
        <v>26</v>
      </c>
      <c r="E213" t="s">
        <v>82</v>
      </c>
      <c r="F213" s="10">
        <f t="shared" si="3"/>
        <v>0</v>
      </c>
    </row>
    <row r="214" spans="1:6" x14ac:dyDescent="0.35">
      <c r="A214" t="s">
        <v>8</v>
      </c>
      <c r="B214" t="str">
        <f>VLOOKUP(A214,'Respondents Category'!A:B,2,FALSE)</f>
        <v>3. Jurisdictional Standard Setters</v>
      </c>
      <c r="C214" t="s">
        <v>96</v>
      </c>
      <c r="D214" t="s">
        <v>58</v>
      </c>
      <c r="E214" t="s">
        <v>72</v>
      </c>
      <c r="F214" s="10">
        <f t="shared" si="3"/>
        <v>1</v>
      </c>
    </row>
    <row r="215" spans="1:6" x14ac:dyDescent="0.35">
      <c r="A215" t="s">
        <v>8</v>
      </c>
      <c r="B215" t="str">
        <f>VLOOKUP(A215,'Respondents Category'!A:B,2,FALSE)</f>
        <v>3. Jurisdictional Standard Setters</v>
      </c>
      <c r="C215" t="s">
        <v>96</v>
      </c>
      <c r="D215" t="s">
        <v>73</v>
      </c>
      <c r="E215" t="s">
        <v>82</v>
      </c>
      <c r="F215" s="10">
        <f t="shared" si="3"/>
        <v>0</v>
      </c>
    </row>
    <row r="216" spans="1:6" x14ac:dyDescent="0.35">
      <c r="A216" t="s">
        <v>8</v>
      </c>
      <c r="B216" t="str">
        <f>VLOOKUP(A216,'Respondents Category'!A:B,2,FALSE)</f>
        <v>3. Jurisdictional Standard Setters</v>
      </c>
      <c r="C216" t="s">
        <v>96</v>
      </c>
      <c r="D216" t="s">
        <v>6</v>
      </c>
      <c r="E216" t="s">
        <v>82</v>
      </c>
      <c r="F216" s="10">
        <f t="shared" si="3"/>
        <v>0</v>
      </c>
    </row>
    <row r="217" spans="1:6" x14ac:dyDescent="0.35">
      <c r="A217" t="s">
        <v>8</v>
      </c>
      <c r="B217" t="str">
        <f>VLOOKUP(A217,'Respondents Category'!A:B,2,FALSE)</f>
        <v>3. Jurisdictional Standard Setters</v>
      </c>
      <c r="C217" t="s">
        <v>96</v>
      </c>
      <c r="D217" t="s">
        <v>38</v>
      </c>
      <c r="E217" t="s">
        <v>82</v>
      </c>
      <c r="F217" s="10">
        <f t="shared" si="3"/>
        <v>0</v>
      </c>
    </row>
    <row r="218" spans="1:6" x14ac:dyDescent="0.35">
      <c r="A218" t="s">
        <v>8</v>
      </c>
      <c r="B218" t="str">
        <f>VLOOKUP(A218,'Respondents Category'!A:B,2,FALSE)</f>
        <v>3. Jurisdictional Standard Setters</v>
      </c>
      <c r="C218" t="s">
        <v>96</v>
      </c>
      <c r="D218" t="s">
        <v>80</v>
      </c>
      <c r="E218" t="s">
        <v>82</v>
      </c>
      <c r="F218" s="10">
        <f t="shared" si="3"/>
        <v>0</v>
      </c>
    </row>
    <row r="219" spans="1:6" x14ac:dyDescent="0.35">
      <c r="A219" t="s">
        <v>8</v>
      </c>
      <c r="B219" t="str">
        <f>VLOOKUP(A219,'Respondents Category'!A:B,2,FALSE)</f>
        <v>3. Jurisdictional Standard Setters</v>
      </c>
      <c r="C219" t="s">
        <v>97</v>
      </c>
      <c r="D219" t="s">
        <v>68</v>
      </c>
      <c r="E219" t="s">
        <v>82</v>
      </c>
      <c r="F219" s="10">
        <f t="shared" si="3"/>
        <v>0</v>
      </c>
    </row>
    <row r="220" spans="1:6" x14ac:dyDescent="0.35">
      <c r="A220" t="s">
        <v>8</v>
      </c>
      <c r="B220" t="str">
        <f>VLOOKUP(A220,'Respondents Category'!A:B,2,FALSE)</f>
        <v>3. Jurisdictional Standard Setters</v>
      </c>
      <c r="C220" t="s">
        <v>97</v>
      </c>
      <c r="D220" t="s">
        <v>37</v>
      </c>
      <c r="E220" t="s">
        <v>72</v>
      </c>
      <c r="F220" s="10">
        <f t="shared" si="3"/>
        <v>1</v>
      </c>
    </row>
    <row r="221" spans="1:6" x14ac:dyDescent="0.35">
      <c r="A221" t="s">
        <v>8</v>
      </c>
      <c r="B221" t="str">
        <f>VLOOKUP(A221,'Respondents Category'!A:B,2,FALSE)</f>
        <v>3. Jurisdictional Standard Setters</v>
      </c>
      <c r="C221" t="s">
        <v>97</v>
      </c>
      <c r="D221" t="s">
        <v>32</v>
      </c>
      <c r="E221" t="s">
        <v>82</v>
      </c>
      <c r="F221" s="10">
        <f t="shared" si="3"/>
        <v>0</v>
      </c>
    </row>
    <row r="222" spans="1:6" x14ac:dyDescent="0.35">
      <c r="A222" t="s">
        <v>8</v>
      </c>
      <c r="B222" t="str">
        <f>VLOOKUP(A222,'Respondents Category'!A:B,2,FALSE)</f>
        <v>3. Jurisdictional Standard Setters</v>
      </c>
      <c r="C222" t="s">
        <v>98</v>
      </c>
      <c r="D222" t="s">
        <v>15</v>
      </c>
      <c r="E222" t="s">
        <v>82</v>
      </c>
      <c r="F222" s="10">
        <f t="shared" si="3"/>
        <v>0</v>
      </c>
    </row>
    <row r="223" spans="1:6" x14ac:dyDescent="0.35">
      <c r="A223" t="s">
        <v>8</v>
      </c>
      <c r="B223" t="str">
        <f>VLOOKUP(A223,'Respondents Category'!A:B,2,FALSE)</f>
        <v>3. Jurisdictional Standard Setters</v>
      </c>
      <c r="C223" t="s">
        <v>98</v>
      </c>
      <c r="D223" t="s">
        <v>48</v>
      </c>
      <c r="E223" t="s">
        <v>72</v>
      </c>
      <c r="F223" s="10">
        <f t="shared" si="3"/>
        <v>1</v>
      </c>
    </row>
    <row r="224" spans="1:6" x14ac:dyDescent="0.35">
      <c r="A224" t="s">
        <v>8</v>
      </c>
      <c r="B224" t="str">
        <f>VLOOKUP(A224,'Respondents Category'!A:B,2,FALSE)</f>
        <v>3. Jurisdictional Standard Setters</v>
      </c>
      <c r="C224" t="s">
        <v>99</v>
      </c>
      <c r="D224" t="s">
        <v>53</v>
      </c>
      <c r="E224" t="s">
        <v>82</v>
      </c>
      <c r="F224" s="10">
        <f t="shared" si="3"/>
        <v>0</v>
      </c>
    </row>
    <row r="225" spans="1:6" x14ac:dyDescent="0.35">
      <c r="A225" t="s">
        <v>8</v>
      </c>
      <c r="B225" t="str">
        <f>VLOOKUP(A225,'Respondents Category'!A:B,2,FALSE)</f>
        <v>3. Jurisdictional Standard Setters</v>
      </c>
      <c r="C225" t="s">
        <v>99</v>
      </c>
      <c r="D225" t="s">
        <v>21</v>
      </c>
      <c r="E225" t="s">
        <v>72</v>
      </c>
      <c r="F225" s="10">
        <f t="shared" si="3"/>
        <v>1</v>
      </c>
    </row>
    <row r="226" spans="1:6" x14ac:dyDescent="0.35">
      <c r="A226" t="s">
        <v>29</v>
      </c>
      <c r="B226" t="str">
        <f>VLOOKUP(A226,'Respondents Category'!A:B,2,FALSE)</f>
        <v>4. Firm (Audit or Assurance Practitioners)</v>
      </c>
      <c r="C226" t="s">
        <v>92</v>
      </c>
      <c r="D226" t="s">
        <v>22</v>
      </c>
      <c r="E226" t="s">
        <v>72</v>
      </c>
      <c r="F226" s="10">
        <f t="shared" si="3"/>
        <v>1</v>
      </c>
    </row>
    <row r="227" spans="1:6" x14ac:dyDescent="0.35">
      <c r="A227" t="s">
        <v>29</v>
      </c>
      <c r="B227" t="str">
        <f>VLOOKUP(A227,'Respondents Category'!A:B,2,FALSE)</f>
        <v>4. Firm (Audit or Assurance Practitioners)</v>
      </c>
      <c r="C227" t="s">
        <v>92</v>
      </c>
      <c r="D227" t="s">
        <v>25</v>
      </c>
      <c r="E227" t="s">
        <v>82</v>
      </c>
      <c r="F227" s="10">
        <f t="shared" si="3"/>
        <v>0</v>
      </c>
    </row>
    <row r="228" spans="1:6" x14ac:dyDescent="0.35">
      <c r="A228" t="s">
        <v>29</v>
      </c>
      <c r="B228" t="str">
        <f>VLOOKUP(A228,'Respondents Category'!A:B,2,FALSE)</f>
        <v>4. Firm (Audit or Assurance Practitioners)</v>
      </c>
      <c r="C228" t="s">
        <v>92</v>
      </c>
      <c r="D228" t="s">
        <v>10</v>
      </c>
      <c r="E228" t="s">
        <v>82</v>
      </c>
      <c r="F228" s="10">
        <f t="shared" si="3"/>
        <v>0</v>
      </c>
    </row>
    <row r="229" spans="1:6" x14ac:dyDescent="0.35">
      <c r="A229" t="s">
        <v>29</v>
      </c>
      <c r="B229" t="str">
        <f>VLOOKUP(A229,'Respondents Category'!A:B,2,FALSE)</f>
        <v>4. Firm (Audit or Assurance Practitioners)</v>
      </c>
      <c r="C229" t="s">
        <v>92</v>
      </c>
      <c r="D229" t="s">
        <v>30</v>
      </c>
      <c r="E229" t="s">
        <v>82</v>
      </c>
      <c r="F229" s="10">
        <f t="shared" si="3"/>
        <v>0</v>
      </c>
    </row>
    <row r="230" spans="1:6" x14ac:dyDescent="0.35">
      <c r="A230" t="s">
        <v>29</v>
      </c>
      <c r="B230" t="str">
        <f>VLOOKUP(A230,'Respondents Category'!A:B,2,FALSE)</f>
        <v>4. Firm (Audit or Assurance Practitioners)</v>
      </c>
      <c r="C230" t="s">
        <v>92</v>
      </c>
      <c r="D230" t="s">
        <v>42</v>
      </c>
      <c r="E230" t="s">
        <v>82</v>
      </c>
      <c r="F230" s="10">
        <f t="shared" si="3"/>
        <v>0</v>
      </c>
    </row>
    <row r="231" spans="1:6" x14ac:dyDescent="0.35">
      <c r="A231" t="s">
        <v>29</v>
      </c>
      <c r="B231" t="str">
        <f>VLOOKUP(A231,'Respondents Category'!A:B,2,FALSE)</f>
        <v>4. Firm (Audit or Assurance Practitioners)</v>
      </c>
      <c r="C231" t="s">
        <v>93</v>
      </c>
      <c r="D231" t="s">
        <v>34</v>
      </c>
      <c r="E231" t="s">
        <v>82</v>
      </c>
      <c r="F231" s="10">
        <f t="shared" si="3"/>
        <v>0</v>
      </c>
    </row>
    <row r="232" spans="1:6" x14ac:dyDescent="0.35">
      <c r="A232" t="s">
        <v>29</v>
      </c>
      <c r="B232" t="str">
        <f>VLOOKUP(A232,'Respondents Category'!A:B,2,FALSE)</f>
        <v>4. Firm (Audit or Assurance Practitioners)</v>
      </c>
      <c r="C232" t="s">
        <v>93</v>
      </c>
      <c r="D232" t="s">
        <v>18</v>
      </c>
      <c r="E232" t="s">
        <v>72</v>
      </c>
      <c r="F232" s="10">
        <f t="shared" si="3"/>
        <v>1</v>
      </c>
    </row>
    <row r="233" spans="1:6" x14ac:dyDescent="0.35">
      <c r="A233" t="s">
        <v>29</v>
      </c>
      <c r="B233" t="str">
        <f>VLOOKUP(A233,'Respondents Category'!A:B,2,FALSE)</f>
        <v>4. Firm (Audit or Assurance Practitioners)</v>
      </c>
      <c r="C233" t="s">
        <v>93</v>
      </c>
      <c r="D233" t="s">
        <v>27</v>
      </c>
      <c r="E233" t="s">
        <v>82</v>
      </c>
      <c r="F233" s="10">
        <f t="shared" si="3"/>
        <v>0</v>
      </c>
    </row>
    <row r="234" spans="1:6" x14ac:dyDescent="0.35">
      <c r="A234" t="s">
        <v>29</v>
      </c>
      <c r="B234" t="str">
        <f>VLOOKUP(A234,'Respondents Category'!A:B,2,FALSE)</f>
        <v>4. Firm (Audit or Assurance Practitioners)</v>
      </c>
      <c r="C234" t="s">
        <v>93</v>
      </c>
      <c r="D234" t="s">
        <v>3</v>
      </c>
      <c r="E234" t="s">
        <v>82</v>
      </c>
      <c r="F234" s="10">
        <f t="shared" si="3"/>
        <v>0</v>
      </c>
    </row>
    <row r="235" spans="1:6" x14ac:dyDescent="0.35">
      <c r="A235" t="s">
        <v>29</v>
      </c>
      <c r="B235" t="str">
        <f>VLOOKUP(A235,'Respondents Category'!A:B,2,FALSE)</f>
        <v>4. Firm (Audit or Assurance Practitioners)</v>
      </c>
      <c r="C235" t="s">
        <v>93</v>
      </c>
      <c r="D235" t="s">
        <v>55</v>
      </c>
      <c r="E235" t="s">
        <v>82</v>
      </c>
      <c r="F235" s="10">
        <f t="shared" si="3"/>
        <v>0</v>
      </c>
    </row>
    <row r="236" spans="1:6" x14ac:dyDescent="0.35">
      <c r="A236" t="s">
        <v>29</v>
      </c>
      <c r="B236" t="str">
        <f>VLOOKUP(A236,'Respondents Category'!A:B,2,FALSE)</f>
        <v>4. Firm (Audit or Assurance Practitioners)</v>
      </c>
      <c r="C236" t="s">
        <v>94</v>
      </c>
      <c r="D236" t="s">
        <v>23</v>
      </c>
      <c r="E236" t="s">
        <v>82</v>
      </c>
      <c r="F236" s="10">
        <f t="shared" si="3"/>
        <v>0</v>
      </c>
    </row>
    <row r="237" spans="1:6" x14ac:dyDescent="0.35">
      <c r="A237" t="s">
        <v>29</v>
      </c>
      <c r="B237" t="str">
        <f>VLOOKUP(A237,'Respondents Category'!A:B,2,FALSE)</f>
        <v>4. Firm (Audit or Assurance Practitioners)</v>
      </c>
      <c r="C237" t="s">
        <v>94</v>
      </c>
      <c r="D237" t="s">
        <v>19</v>
      </c>
      <c r="E237" t="s">
        <v>82</v>
      </c>
      <c r="F237" s="10">
        <f t="shared" si="3"/>
        <v>0</v>
      </c>
    </row>
    <row r="238" spans="1:6" x14ac:dyDescent="0.35">
      <c r="A238" t="s">
        <v>29</v>
      </c>
      <c r="B238" t="str">
        <f>VLOOKUP(A238,'Respondents Category'!A:B,2,FALSE)</f>
        <v>4. Firm (Audit or Assurance Practitioners)</v>
      </c>
      <c r="C238" t="s">
        <v>94</v>
      </c>
      <c r="D238" t="s">
        <v>28</v>
      </c>
      <c r="E238" t="s">
        <v>82</v>
      </c>
      <c r="F238" s="10">
        <f t="shared" si="3"/>
        <v>0</v>
      </c>
    </row>
    <row r="239" spans="1:6" x14ac:dyDescent="0.35">
      <c r="A239" t="s">
        <v>29</v>
      </c>
      <c r="B239" t="str">
        <f>VLOOKUP(A239,'Respondents Category'!A:B,2,FALSE)</f>
        <v>4. Firm (Audit or Assurance Practitioners)</v>
      </c>
      <c r="C239" t="s">
        <v>94</v>
      </c>
      <c r="D239" t="s">
        <v>9</v>
      </c>
      <c r="E239" t="s">
        <v>72</v>
      </c>
      <c r="F239" s="10">
        <f t="shared" si="3"/>
        <v>1</v>
      </c>
    </row>
    <row r="240" spans="1:6" x14ac:dyDescent="0.35">
      <c r="A240" t="s">
        <v>29</v>
      </c>
      <c r="B240" t="str">
        <f>VLOOKUP(A240,'Respondents Category'!A:B,2,FALSE)</f>
        <v>4. Firm (Audit or Assurance Practitioners)</v>
      </c>
      <c r="C240" t="s">
        <v>94</v>
      </c>
      <c r="D240" t="s">
        <v>46</v>
      </c>
      <c r="E240" t="s">
        <v>82</v>
      </c>
      <c r="F240" s="10">
        <f t="shared" si="3"/>
        <v>0</v>
      </c>
    </row>
    <row r="241" spans="1:6" x14ac:dyDescent="0.35">
      <c r="A241" t="s">
        <v>29</v>
      </c>
      <c r="B241" t="str">
        <f>VLOOKUP(A241,'Respondents Category'!A:B,2,FALSE)</f>
        <v>4. Firm (Audit or Assurance Practitioners)</v>
      </c>
      <c r="C241" t="s">
        <v>95</v>
      </c>
      <c r="D241" t="s">
        <v>45</v>
      </c>
      <c r="E241" t="s">
        <v>72</v>
      </c>
      <c r="F241" s="10">
        <f t="shared" si="3"/>
        <v>1</v>
      </c>
    </row>
    <row r="242" spans="1:6" x14ac:dyDescent="0.35">
      <c r="A242" t="s">
        <v>29</v>
      </c>
      <c r="B242" t="str">
        <f>VLOOKUP(A242,'Respondents Category'!A:B,2,FALSE)</f>
        <v>4. Firm (Audit or Assurance Practitioners)</v>
      </c>
      <c r="C242" t="s">
        <v>95</v>
      </c>
      <c r="D242" t="s">
        <v>40</v>
      </c>
      <c r="E242" t="s">
        <v>82</v>
      </c>
      <c r="F242" s="10">
        <f t="shared" si="3"/>
        <v>0</v>
      </c>
    </row>
    <row r="243" spans="1:6" x14ac:dyDescent="0.35">
      <c r="A243" t="s">
        <v>29</v>
      </c>
      <c r="B243" t="str">
        <f>VLOOKUP(A243,'Respondents Category'!A:B,2,FALSE)</f>
        <v>4. Firm (Audit or Assurance Practitioners)</v>
      </c>
      <c r="C243" t="s">
        <v>95</v>
      </c>
      <c r="D243" t="s">
        <v>41</v>
      </c>
      <c r="E243" t="s">
        <v>82</v>
      </c>
      <c r="F243" s="10">
        <f t="shared" si="3"/>
        <v>0</v>
      </c>
    </row>
    <row r="244" spans="1:6" x14ac:dyDescent="0.35">
      <c r="A244" t="s">
        <v>29</v>
      </c>
      <c r="B244" t="str">
        <f>VLOOKUP(A244,'Respondents Category'!A:B,2,FALSE)</f>
        <v>4. Firm (Audit or Assurance Practitioners)</v>
      </c>
      <c r="C244" t="s">
        <v>95</v>
      </c>
      <c r="D244" t="s">
        <v>11</v>
      </c>
      <c r="E244" t="s">
        <v>82</v>
      </c>
      <c r="F244" s="10">
        <f t="shared" si="3"/>
        <v>0</v>
      </c>
    </row>
    <row r="245" spans="1:6" x14ac:dyDescent="0.35">
      <c r="A245" t="s">
        <v>29</v>
      </c>
      <c r="B245" t="str">
        <f>VLOOKUP(A245,'Respondents Category'!A:B,2,FALSE)</f>
        <v>4. Firm (Audit or Assurance Practitioners)</v>
      </c>
      <c r="C245" t="s">
        <v>95</v>
      </c>
      <c r="D245" t="s">
        <v>26</v>
      </c>
      <c r="E245" t="s">
        <v>82</v>
      </c>
      <c r="F245" s="10">
        <f t="shared" si="3"/>
        <v>0</v>
      </c>
    </row>
    <row r="246" spans="1:6" x14ac:dyDescent="0.35">
      <c r="A246" t="s">
        <v>29</v>
      </c>
      <c r="B246" t="str">
        <f>VLOOKUP(A246,'Respondents Category'!A:B,2,FALSE)</f>
        <v>4. Firm (Audit or Assurance Practitioners)</v>
      </c>
      <c r="C246" t="s">
        <v>96</v>
      </c>
      <c r="D246" t="s">
        <v>58</v>
      </c>
      <c r="E246" t="s">
        <v>72</v>
      </c>
      <c r="F246" s="10">
        <f t="shared" si="3"/>
        <v>1</v>
      </c>
    </row>
    <row r="247" spans="1:6" x14ac:dyDescent="0.35">
      <c r="A247" t="s">
        <v>29</v>
      </c>
      <c r="B247" t="str">
        <f>VLOOKUP(A247,'Respondents Category'!A:B,2,FALSE)</f>
        <v>4. Firm (Audit or Assurance Practitioners)</v>
      </c>
      <c r="C247" t="s">
        <v>96</v>
      </c>
      <c r="D247" t="s">
        <v>73</v>
      </c>
      <c r="E247" t="s">
        <v>82</v>
      </c>
      <c r="F247" s="10">
        <f t="shared" si="3"/>
        <v>0</v>
      </c>
    </row>
    <row r="248" spans="1:6" x14ac:dyDescent="0.35">
      <c r="A248" t="s">
        <v>29</v>
      </c>
      <c r="B248" t="str">
        <f>VLOOKUP(A248,'Respondents Category'!A:B,2,FALSE)</f>
        <v>4. Firm (Audit or Assurance Practitioners)</v>
      </c>
      <c r="C248" t="s">
        <v>96</v>
      </c>
      <c r="D248" t="s">
        <v>6</v>
      </c>
      <c r="E248" t="s">
        <v>82</v>
      </c>
      <c r="F248" s="10">
        <f t="shared" si="3"/>
        <v>0</v>
      </c>
    </row>
    <row r="249" spans="1:6" x14ac:dyDescent="0.35">
      <c r="A249" t="s">
        <v>29</v>
      </c>
      <c r="B249" t="str">
        <f>VLOOKUP(A249,'Respondents Category'!A:B,2,FALSE)</f>
        <v>4. Firm (Audit or Assurance Practitioners)</v>
      </c>
      <c r="C249" t="s">
        <v>96</v>
      </c>
      <c r="D249" t="s">
        <v>38</v>
      </c>
      <c r="E249" t="s">
        <v>82</v>
      </c>
      <c r="F249" s="10">
        <f t="shared" si="3"/>
        <v>0</v>
      </c>
    </row>
    <row r="250" spans="1:6" x14ac:dyDescent="0.35">
      <c r="A250" t="s">
        <v>29</v>
      </c>
      <c r="B250" t="str">
        <f>VLOOKUP(A250,'Respondents Category'!A:B,2,FALSE)</f>
        <v>4. Firm (Audit or Assurance Practitioners)</v>
      </c>
      <c r="C250" t="s">
        <v>96</v>
      </c>
      <c r="D250" t="s">
        <v>80</v>
      </c>
      <c r="E250" t="s">
        <v>82</v>
      </c>
      <c r="F250" s="10">
        <f t="shared" si="3"/>
        <v>0</v>
      </c>
    </row>
    <row r="251" spans="1:6" x14ac:dyDescent="0.35">
      <c r="A251" t="s">
        <v>29</v>
      </c>
      <c r="B251" t="str">
        <f>VLOOKUP(A251,'Respondents Category'!A:B,2,FALSE)</f>
        <v>4. Firm (Audit or Assurance Practitioners)</v>
      </c>
      <c r="C251" t="s">
        <v>97</v>
      </c>
      <c r="D251" t="s">
        <v>68</v>
      </c>
      <c r="E251" t="s">
        <v>72</v>
      </c>
      <c r="F251" s="10">
        <f t="shared" si="3"/>
        <v>1</v>
      </c>
    </row>
    <row r="252" spans="1:6" x14ac:dyDescent="0.35">
      <c r="A252" t="s">
        <v>29</v>
      </c>
      <c r="B252" t="str">
        <f>VLOOKUP(A252,'Respondents Category'!A:B,2,FALSE)</f>
        <v>4. Firm (Audit or Assurance Practitioners)</v>
      </c>
      <c r="C252" t="s">
        <v>97</v>
      </c>
      <c r="D252" t="s">
        <v>37</v>
      </c>
      <c r="E252" t="s">
        <v>82</v>
      </c>
      <c r="F252" s="10">
        <f t="shared" si="3"/>
        <v>0</v>
      </c>
    </row>
    <row r="253" spans="1:6" x14ac:dyDescent="0.35">
      <c r="A253" t="s">
        <v>29</v>
      </c>
      <c r="B253" t="str">
        <f>VLOOKUP(A253,'Respondents Category'!A:B,2,FALSE)</f>
        <v>4. Firm (Audit or Assurance Practitioners)</v>
      </c>
      <c r="C253" t="s">
        <v>97</v>
      </c>
      <c r="D253" t="s">
        <v>32</v>
      </c>
      <c r="E253" t="s">
        <v>82</v>
      </c>
      <c r="F253" s="10">
        <f t="shared" si="3"/>
        <v>0</v>
      </c>
    </row>
    <row r="254" spans="1:6" x14ac:dyDescent="0.35">
      <c r="A254" t="s">
        <v>29</v>
      </c>
      <c r="B254" t="str">
        <f>VLOOKUP(A254,'Respondents Category'!A:B,2,FALSE)</f>
        <v>4. Firm (Audit or Assurance Practitioners)</v>
      </c>
      <c r="C254" t="s">
        <v>98</v>
      </c>
      <c r="D254" t="s">
        <v>15</v>
      </c>
      <c r="E254" t="s">
        <v>82</v>
      </c>
      <c r="F254" s="10">
        <f t="shared" si="3"/>
        <v>0</v>
      </c>
    </row>
    <row r="255" spans="1:6" x14ac:dyDescent="0.35">
      <c r="A255" t="s">
        <v>29</v>
      </c>
      <c r="B255" t="str">
        <f>VLOOKUP(A255,'Respondents Category'!A:B,2,FALSE)</f>
        <v>4. Firm (Audit or Assurance Practitioners)</v>
      </c>
      <c r="C255" t="s">
        <v>98</v>
      </c>
      <c r="D255" t="s">
        <v>48</v>
      </c>
      <c r="E255" t="s">
        <v>72</v>
      </c>
      <c r="F255" s="10">
        <f t="shared" si="3"/>
        <v>1</v>
      </c>
    </row>
    <row r="256" spans="1:6" x14ac:dyDescent="0.35">
      <c r="A256" t="s">
        <v>29</v>
      </c>
      <c r="B256" t="str">
        <f>VLOOKUP(A256,'Respondents Category'!A:B,2,FALSE)</f>
        <v>4. Firm (Audit or Assurance Practitioners)</v>
      </c>
      <c r="C256" t="s">
        <v>99</v>
      </c>
      <c r="D256" t="s">
        <v>53</v>
      </c>
      <c r="E256" t="s">
        <v>82</v>
      </c>
      <c r="F256" s="10">
        <f t="shared" si="3"/>
        <v>0</v>
      </c>
    </row>
    <row r="257" spans="1:6" x14ac:dyDescent="0.35">
      <c r="A257" t="s">
        <v>29</v>
      </c>
      <c r="B257" t="str">
        <f>VLOOKUP(A257,'Respondents Category'!A:B,2,FALSE)</f>
        <v>4. Firm (Audit or Assurance Practitioners)</v>
      </c>
      <c r="C257" t="s">
        <v>99</v>
      </c>
      <c r="D257" t="s">
        <v>21</v>
      </c>
      <c r="E257" t="s">
        <v>72</v>
      </c>
      <c r="F257" s="10">
        <f t="shared" si="3"/>
        <v>1</v>
      </c>
    </row>
    <row r="258" spans="1:6" x14ac:dyDescent="0.35">
      <c r="A258" t="s">
        <v>14</v>
      </c>
      <c r="B258" t="str">
        <f>VLOOKUP(A258,'Respondents Category'!A:B,2,FALSE)</f>
        <v>5. Professional Accountancy or Other Professional Organizations</v>
      </c>
      <c r="C258" t="s">
        <v>92</v>
      </c>
      <c r="D258" t="s">
        <v>22</v>
      </c>
      <c r="E258" t="s">
        <v>82</v>
      </c>
      <c r="F258" s="10">
        <f t="shared" si="3"/>
        <v>0</v>
      </c>
    </row>
    <row r="259" spans="1:6" x14ac:dyDescent="0.35">
      <c r="A259" t="s">
        <v>14</v>
      </c>
      <c r="B259" t="str">
        <f>VLOOKUP(A259,'Respondents Category'!A:B,2,FALSE)</f>
        <v>5. Professional Accountancy or Other Professional Organizations</v>
      </c>
      <c r="C259" t="s">
        <v>92</v>
      </c>
      <c r="D259" t="s">
        <v>25</v>
      </c>
      <c r="E259" t="s">
        <v>72</v>
      </c>
      <c r="F259" s="10">
        <f t="shared" ref="F259:F322" si="4">IF(E259="Yes",1,0)</f>
        <v>1</v>
      </c>
    </row>
    <row r="260" spans="1:6" x14ac:dyDescent="0.35">
      <c r="A260" t="s">
        <v>14</v>
      </c>
      <c r="B260" t="str">
        <f>VLOOKUP(A260,'Respondents Category'!A:B,2,FALSE)</f>
        <v>5. Professional Accountancy or Other Professional Organizations</v>
      </c>
      <c r="C260" t="s">
        <v>92</v>
      </c>
      <c r="D260" t="s">
        <v>10</v>
      </c>
      <c r="E260" t="s">
        <v>82</v>
      </c>
      <c r="F260" s="10">
        <f t="shared" si="4"/>
        <v>0</v>
      </c>
    </row>
    <row r="261" spans="1:6" x14ac:dyDescent="0.35">
      <c r="A261" t="s">
        <v>14</v>
      </c>
      <c r="B261" t="str">
        <f>VLOOKUP(A261,'Respondents Category'!A:B,2,FALSE)</f>
        <v>5. Professional Accountancy or Other Professional Organizations</v>
      </c>
      <c r="C261" t="s">
        <v>92</v>
      </c>
      <c r="D261" t="s">
        <v>30</v>
      </c>
      <c r="E261" t="s">
        <v>82</v>
      </c>
      <c r="F261" s="10">
        <f t="shared" si="4"/>
        <v>0</v>
      </c>
    </row>
    <row r="262" spans="1:6" x14ac:dyDescent="0.35">
      <c r="A262" t="s">
        <v>14</v>
      </c>
      <c r="B262" t="str">
        <f>VLOOKUP(A262,'Respondents Category'!A:B,2,FALSE)</f>
        <v>5. Professional Accountancy or Other Professional Organizations</v>
      </c>
      <c r="C262" t="s">
        <v>92</v>
      </c>
      <c r="D262" t="s">
        <v>42</v>
      </c>
      <c r="E262" t="s">
        <v>82</v>
      </c>
      <c r="F262" s="10">
        <f t="shared" si="4"/>
        <v>0</v>
      </c>
    </row>
    <row r="263" spans="1:6" x14ac:dyDescent="0.35">
      <c r="A263" t="s">
        <v>14</v>
      </c>
      <c r="B263" t="str">
        <f>VLOOKUP(A263,'Respondents Category'!A:B,2,FALSE)</f>
        <v>5. Professional Accountancy or Other Professional Organizations</v>
      </c>
      <c r="C263" t="s">
        <v>93</v>
      </c>
      <c r="D263" t="s">
        <v>34</v>
      </c>
      <c r="E263" t="s">
        <v>72</v>
      </c>
      <c r="F263" s="10">
        <f t="shared" si="4"/>
        <v>1</v>
      </c>
    </row>
    <row r="264" spans="1:6" x14ac:dyDescent="0.35">
      <c r="A264" t="s">
        <v>14</v>
      </c>
      <c r="B264" t="str">
        <f>VLOOKUP(A264,'Respondents Category'!A:B,2,FALSE)</f>
        <v>5. Professional Accountancy or Other Professional Organizations</v>
      </c>
      <c r="C264" t="s">
        <v>93</v>
      </c>
      <c r="D264" t="s">
        <v>18</v>
      </c>
      <c r="E264" t="s">
        <v>82</v>
      </c>
      <c r="F264" s="10">
        <f t="shared" si="4"/>
        <v>0</v>
      </c>
    </row>
    <row r="265" spans="1:6" x14ac:dyDescent="0.35">
      <c r="A265" t="s">
        <v>14</v>
      </c>
      <c r="B265" t="str">
        <f>VLOOKUP(A265,'Respondents Category'!A:B,2,FALSE)</f>
        <v>5. Professional Accountancy or Other Professional Organizations</v>
      </c>
      <c r="C265" t="s">
        <v>93</v>
      </c>
      <c r="D265" t="s">
        <v>27</v>
      </c>
      <c r="E265" t="s">
        <v>82</v>
      </c>
      <c r="F265" s="10">
        <f t="shared" si="4"/>
        <v>0</v>
      </c>
    </row>
    <row r="266" spans="1:6" x14ac:dyDescent="0.35">
      <c r="A266" t="s">
        <v>14</v>
      </c>
      <c r="B266" t="str">
        <f>VLOOKUP(A266,'Respondents Category'!A:B,2,FALSE)</f>
        <v>5. Professional Accountancy or Other Professional Organizations</v>
      </c>
      <c r="C266" t="s">
        <v>93</v>
      </c>
      <c r="D266" t="s">
        <v>3</v>
      </c>
      <c r="E266" t="s">
        <v>82</v>
      </c>
      <c r="F266" s="10">
        <f t="shared" si="4"/>
        <v>0</v>
      </c>
    </row>
    <row r="267" spans="1:6" x14ac:dyDescent="0.35">
      <c r="A267" t="s">
        <v>14</v>
      </c>
      <c r="B267" t="str">
        <f>VLOOKUP(A267,'Respondents Category'!A:B,2,FALSE)</f>
        <v>5. Professional Accountancy or Other Professional Organizations</v>
      </c>
      <c r="C267" t="s">
        <v>93</v>
      </c>
      <c r="D267" t="s">
        <v>55</v>
      </c>
      <c r="E267" t="s">
        <v>82</v>
      </c>
      <c r="F267" s="10">
        <f t="shared" si="4"/>
        <v>0</v>
      </c>
    </row>
    <row r="268" spans="1:6" x14ac:dyDescent="0.35">
      <c r="A268" t="s">
        <v>14</v>
      </c>
      <c r="B268" t="str">
        <f>VLOOKUP(A268,'Respondents Category'!A:B,2,FALSE)</f>
        <v>5. Professional Accountancy or Other Professional Organizations</v>
      </c>
      <c r="C268" t="s">
        <v>94</v>
      </c>
      <c r="D268" t="s">
        <v>23</v>
      </c>
      <c r="E268" t="s">
        <v>72</v>
      </c>
      <c r="F268" s="10">
        <f t="shared" si="4"/>
        <v>1</v>
      </c>
    </row>
    <row r="269" spans="1:6" x14ac:dyDescent="0.35">
      <c r="A269" t="s">
        <v>14</v>
      </c>
      <c r="B269" t="str">
        <f>VLOOKUP(A269,'Respondents Category'!A:B,2,FALSE)</f>
        <v>5. Professional Accountancy or Other Professional Organizations</v>
      </c>
      <c r="C269" t="s">
        <v>94</v>
      </c>
      <c r="D269" t="s">
        <v>19</v>
      </c>
      <c r="E269" t="s">
        <v>82</v>
      </c>
      <c r="F269" s="10">
        <f t="shared" si="4"/>
        <v>0</v>
      </c>
    </row>
    <row r="270" spans="1:6" x14ac:dyDescent="0.35">
      <c r="A270" t="s">
        <v>14</v>
      </c>
      <c r="B270" t="str">
        <f>VLOOKUP(A270,'Respondents Category'!A:B,2,FALSE)</f>
        <v>5. Professional Accountancy or Other Professional Organizations</v>
      </c>
      <c r="C270" t="s">
        <v>94</v>
      </c>
      <c r="D270" t="s">
        <v>28</v>
      </c>
      <c r="E270" t="s">
        <v>82</v>
      </c>
      <c r="F270" s="10">
        <f t="shared" si="4"/>
        <v>0</v>
      </c>
    </row>
    <row r="271" spans="1:6" x14ac:dyDescent="0.35">
      <c r="A271" t="s">
        <v>14</v>
      </c>
      <c r="B271" t="str">
        <f>VLOOKUP(A271,'Respondents Category'!A:B,2,FALSE)</f>
        <v>5. Professional Accountancy or Other Professional Organizations</v>
      </c>
      <c r="C271" t="s">
        <v>94</v>
      </c>
      <c r="D271" t="s">
        <v>9</v>
      </c>
      <c r="E271" t="s">
        <v>82</v>
      </c>
      <c r="F271" s="10">
        <f t="shared" si="4"/>
        <v>0</v>
      </c>
    </row>
    <row r="272" spans="1:6" x14ac:dyDescent="0.35">
      <c r="A272" t="s">
        <v>14</v>
      </c>
      <c r="B272" t="str">
        <f>VLOOKUP(A272,'Respondents Category'!A:B,2,FALSE)</f>
        <v>5. Professional Accountancy or Other Professional Organizations</v>
      </c>
      <c r="C272" t="s">
        <v>94</v>
      </c>
      <c r="D272" t="s">
        <v>46</v>
      </c>
      <c r="E272" t="s">
        <v>82</v>
      </c>
      <c r="F272" s="10">
        <f t="shared" si="4"/>
        <v>0</v>
      </c>
    </row>
    <row r="273" spans="1:6" x14ac:dyDescent="0.35">
      <c r="A273" t="s">
        <v>14</v>
      </c>
      <c r="B273" t="str">
        <f>VLOOKUP(A273,'Respondents Category'!A:B,2,FALSE)</f>
        <v>5. Professional Accountancy or Other Professional Organizations</v>
      </c>
      <c r="C273" t="s">
        <v>95</v>
      </c>
      <c r="D273" t="s">
        <v>45</v>
      </c>
      <c r="E273" t="s">
        <v>72</v>
      </c>
      <c r="F273" s="10">
        <f t="shared" si="4"/>
        <v>1</v>
      </c>
    </row>
    <row r="274" spans="1:6" x14ac:dyDescent="0.35">
      <c r="A274" t="s">
        <v>14</v>
      </c>
      <c r="B274" t="str">
        <f>VLOOKUP(A274,'Respondents Category'!A:B,2,FALSE)</f>
        <v>5. Professional Accountancy or Other Professional Organizations</v>
      </c>
      <c r="C274" t="s">
        <v>95</v>
      </c>
      <c r="D274" t="s">
        <v>40</v>
      </c>
      <c r="E274" t="s">
        <v>82</v>
      </c>
      <c r="F274" s="10">
        <f t="shared" si="4"/>
        <v>0</v>
      </c>
    </row>
    <row r="275" spans="1:6" x14ac:dyDescent="0.35">
      <c r="A275" t="s">
        <v>14</v>
      </c>
      <c r="B275" t="str">
        <f>VLOOKUP(A275,'Respondents Category'!A:B,2,FALSE)</f>
        <v>5. Professional Accountancy or Other Professional Organizations</v>
      </c>
      <c r="C275" t="s">
        <v>95</v>
      </c>
      <c r="D275" t="s">
        <v>41</v>
      </c>
      <c r="E275" t="s">
        <v>82</v>
      </c>
      <c r="F275" s="10">
        <f t="shared" si="4"/>
        <v>0</v>
      </c>
    </row>
    <row r="276" spans="1:6" x14ac:dyDescent="0.35">
      <c r="A276" t="s">
        <v>14</v>
      </c>
      <c r="B276" t="str">
        <f>VLOOKUP(A276,'Respondents Category'!A:B,2,FALSE)</f>
        <v>5. Professional Accountancy or Other Professional Organizations</v>
      </c>
      <c r="C276" t="s">
        <v>95</v>
      </c>
      <c r="D276" t="s">
        <v>11</v>
      </c>
      <c r="E276" t="s">
        <v>82</v>
      </c>
      <c r="F276" s="10">
        <f t="shared" si="4"/>
        <v>0</v>
      </c>
    </row>
    <row r="277" spans="1:6" x14ac:dyDescent="0.35">
      <c r="A277" t="s">
        <v>14</v>
      </c>
      <c r="B277" t="str">
        <f>VLOOKUP(A277,'Respondents Category'!A:B,2,FALSE)</f>
        <v>5. Professional Accountancy or Other Professional Organizations</v>
      </c>
      <c r="C277" t="s">
        <v>95</v>
      </c>
      <c r="D277" t="s">
        <v>26</v>
      </c>
      <c r="E277" t="s">
        <v>82</v>
      </c>
      <c r="F277" s="10">
        <f t="shared" si="4"/>
        <v>0</v>
      </c>
    </row>
    <row r="278" spans="1:6" x14ac:dyDescent="0.35">
      <c r="A278" t="s">
        <v>14</v>
      </c>
      <c r="B278" t="str">
        <f>VLOOKUP(A278,'Respondents Category'!A:B,2,FALSE)</f>
        <v>5. Professional Accountancy or Other Professional Organizations</v>
      </c>
      <c r="C278" t="s">
        <v>96</v>
      </c>
      <c r="D278" t="s">
        <v>58</v>
      </c>
      <c r="E278" t="s">
        <v>72</v>
      </c>
      <c r="F278" s="10">
        <f t="shared" si="4"/>
        <v>1</v>
      </c>
    </row>
    <row r="279" spans="1:6" x14ac:dyDescent="0.35">
      <c r="A279" t="s">
        <v>14</v>
      </c>
      <c r="B279" t="str">
        <f>VLOOKUP(A279,'Respondents Category'!A:B,2,FALSE)</f>
        <v>5. Professional Accountancy or Other Professional Organizations</v>
      </c>
      <c r="C279" t="s">
        <v>96</v>
      </c>
      <c r="D279" t="s">
        <v>73</v>
      </c>
      <c r="E279" t="s">
        <v>82</v>
      </c>
      <c r="F279" s="10">
        <f t="shared" si="4"/>
        <v>0</v>
      </c>
    </row>
    <row r="280" spans="1:6" x14ac:dyDescent="0.35">
      <c r="A280" t="s">
        <v>14</v>
      </c>
      <c r="B280" t="str">
        <f>VLOOKUP(A280,'Respondents Category'!A:B,2,FALSE)</f>
        <v>5. Professional Accountancy or Other Professional Organizations</v>
      </c>
      <c r="C280" t="s">
        <v>96</v>
      </c>
      <c r="D280" t="s">
        <v>6</v>
      </c>
      <c r="E280" t="s">
        <v>82</v>
      </c>
      <c r="F280" s="10">
        <f t="shared" si="4"/>
        <v>0</v>
      </c>
    </row>
    <row r="281" spans="1:6" x14ac:dyDescent="0.35">
      <c r="A281" t="s">
        <v>14</v>
      </c>
      <c r="B281" t="str">
        <f>VLOOKUP(A281,'Respondents Category'!A:B,2,FALSE)</f>
        <v>5. Professional Accountancy or Other Professional Organizations</v>
      </c>
      <c r="C281" t="s">
        <v>96</v>
      </c>
      <c r="D281" t="s">
        <v>38</v>
      </c>
      <c r="E281" t="s">
        <v>82</v>
      </c>
      <c r="F281" s="10">
        <f t="shared" si="4"/>
        <v>0</v>
      </c>
    </row>
    <row r="282" spans="1:6" x14ac:dyDescent="0.35">
      <c r="A282" t="s">
        <v>14</v>
      </c>
      <c r="B282" t="str">
        <f>VLOOKUP(A282,'Respondents Category'!A:B,2,FALSE)</f>
        <v>5. Professional Accountancy or Other Professional Organizations</v>
      </c>
      <c r="C282" t="s">
        <v>96</v>
      </c>
      <c r="D282" t="s">
        <v>80</v>
      </c>
      <c r="E282" t="s">
        <v>82</v>
      </c>
      <c r="F282" s="10">
        <f t="shared" si="4"/>
        <v>0</v>
      </c>
    </row>
    <row r="283" spans="1:6" x14ac:dyDescent="0.35">
      <c r="A283" t="s">
        <v>14</v>
      </c>
      <c r="B283" t="str">
        <f>VLOOKUP(A283,'Respondents Category'!A:B,2,FALSE)</f>
        <v>5. Professional Accountancy or Other Professional Organizations</v>
      </c>
      <c r="C283" t="s">
        <v>97</v>
      </c>
      <c r="D283" t="s">
        <v>68</v>
      </c>
      <c r="E283" t="s">
        <v>82</v>
      </c>
      <c r="F283" s="10">
        <f t="shared" si="4"/>
        <v>0</v>
      </c>
    </row>
    <row r="284" spans="1:6" x14ac:dyDescent="0.35">
      <c r="A284" t="s">
        <v>14</v>
      </c>
      <c r="B284" t="str">
        <f>VLOOKUP(A284,'Respondents Category'!A:B,2,FALSE)</f>
        <v>5. Professional Accountancy or Other Professional Organizations</v>
      </c>
      <c r="C284" t="s">
        <v>97</v>
      </c>
      <c r="D284" t="s">
        <v>37</v>
      </c>
      <c r="E284" t="s">
        <v>72</v>
      </c>
      <c r="F284" s="10">
        <f t="shared" si="4"/>
        <v>1</v>
      </c>
    </row>
    <row r="285" spans="1:6" x14ac:dyDescent="0.35">
      <c r="A285" t="s">
        <v>14</v>
      </c>
      <c r="B285" t="str">
        <f>VLOOKUP(A285,'Respondents Category'!A:B,2,FALSE)</f>
        <v>5. Professional Accountancy or Other Professional Organizations</v>
      </c>
      <c r="C285" t="s">
        <v>97</v>
      </c>
      <c r="D285" t="s">
        <v>32</v>
      </c>
      <c r="E285" t="s">
        <v>82</v>
      </c>
      <c r="F285" s="10">
        <f t="shared" si="4"/>
        <v>0</v>
      </c>
    </row>
    <row r="286" spans="1:6" x14ac:dyDescent="0.35">
      <c r="A286" t="s">
        <v>14</v>
      </c>
      <c r="B286" t="str">
        <f>VLOOKUP(A286,'Respondents Category'!A:B,2,FALSE)</f>
        <v>5. Professional Accountancy or Other Professional Organizations</v>
      </c>
      <c r="C286" t="s">
        <v>98</v>
      </c>
      <c r="D286" t="s">
        <v>15</v>
      </c>
      <c r="E286" t="s">
        <v>82</v>
      </c>
      <c r="F286" s="10">
        <f t="shared" si="4"/>
        <v>0</v>
      </c>
    </row>
    <row r="287" spans="1:6" x14ac:dyDescent="0.35">
      <c r="A287" t="s">
        <v>14</v>
      </c>
      <c r="B287" t="str">
        <f>VLOOKUP(A287,'Respondents Category'!A:B,2,FALSE)</f>
        <v>5. Professional Accountancy or Other Professional Organizations</v>
      </c>
      <c r="C287" t="s">
        <v>98</v>
      </c>
      <c r="D287" t="s">
        <v>48</v>
      </c>
      <c r="E287" t="s">
        <v>72</v>
      </c>
      <c r="F287" s="10">
        <f t="shared" si="4"/>
        <v>1</v>
      </c>
    </row>
    <row r="288" spans="1:6" x14ac:dyDescent="0.35">
      <c r="A288" t="s">
        <v>14</v>
      </c>
      <c r="B288" t="str">
        <f>VLOOKUP(A288,'Respondents Category'!A:B,2,FALSE)</f>
        <v>5. Professional Accountancy or Other Professional Organizations</v>
      </c>
      <c r="C288" t="s">
        <v>99</v>
      </c>
      <c r="D288" t="s">
        <v>53</v>
      </c>
      <c r="E288" t="s">
        <v>72</v>
      </c>
      <c r="F288" s="10">
        <f t="shared" si="4"/>
        <v>1</v>
      </c>
    </row>
    <row r="289" spans="1:6" x14ac:dyDescent="0.35">
      <c r="A289" t="s">
        <v>14</v>
      </c>
      <c r="B289" t="str">
        <f>VLOOKUP(A289,'Respondents Category'!A:B,2,FALSE)</f>
        <v>5. Professional Accountancy or Other Professional Organizations</v>
      </c>
      <c r="C289" t="s">
        <v>99</v>
      </c>
      <c r="D289" t="s">
        <v>21</v>
      </c>
      <c r="E289" t="s">
        <v>82</v>
      </c>
      <c r="F289" s="10">
        <f t="shared" si="4"/>
        <v>0</v>
      </c>
    </row>
    <row r="290" spans="1:6" x14ac:dyDescent="0.35">
      <c r="A290" t="s">
        <v>71</v>
      </c>
      <c r="B290" t="str">
        <f>VLOOKUP(A290,'Respondents Category'!A:B,2,FALSE)</f>
        <v>5. Professional Accountancy or Other Professional Organizations</v>
      </c>
      <c r="C290" t="s">
        <v>92</v>
      </c>
      <c r="D290" t="s">
        <v>22</v>
      </c>
      <c r="E290" t="s">
        <v>82</v>
      </c>
      <c r="F290" s="10">
        <f t="shared" si="4"/>
        <v>0</v>
      </c>
    </row>
    <row r="291" spans="1:6" x14ac:dyDescent="0.35">
      <c r="A291" t="s">
        <v>71</v>
      </c>
      <c r="B291" t="str">
        <f>VLOOKUP(A291,'Respondents Category'!A:B,2,FALSE)</f>
        <v>5. Professional Accountancy or Other Professional Organizations</v>
      </c>
      <c r="C291" t="s">
        <v>92</v>
      </c>
      <c r="D291" t="s">
        <v>25</v>
      </c>
      <c r="E291" t="s">
        <v>72</v>
      </c>
      <c r="F291" s="10">
        <f t="shared" si="4"/>
        <v>1</v>
      </c>
    </row>
    <row r="292" spans="1:6" x14ac:dyDescent="0.35">
      <c r="A292" t="s">
        <v>71</v>
      </c>
      <c r="B292" t="str">
        <f>VLOOKUP(A292,'Respondents Category'!A:B,2,FALSE)</f>
        <v>5. Professional Accountancy or Other Professional Organizations</v>
      </c>
      <c r="C292" t="s">
        <v>92</v>
      </c>
      <c r="D292" t="s">
        <v>10</v>
      </c>
      <c r="E292" t="s">
        <v>82</v>
      </c>
      <c r="F292" s="10">
        <f t="shared" si="4"/>
        <v>0</v>
      </c>
    </row>
    <row r="293" spans="1:6" x14ac:dyDescent="0.35">
      <c r="A293" t="s">
        <v>71</v>
      </c>
      <c r="B293" t="str">
        <f>VLOOKUP(A293,'Respondents Category'!A:B,2,FALSE)</f>
        <v>5. Professional Accountancy or Other Professional Organizations</v>
      </c>
      <c r="C293" t="s">
        <v>92</v>
      </c>
      <c r="D293" t="s">
        <v>30</v>
      </c>
      <c r="E293" t="s">
        <v>82</v>
      </c>
      <c r="F293" s="10">
        <f t="shared" si="4"/>
        <v>0</v>
      </c>
    </row>
    <row r="294" spans="1:6" x14ac:dyDescent="0.35">
      <c r="A294" t="s">
        <v>71</v>
      </c>
      <c r="B294" t="str">
        <f>VLOOKUP(A294,'Respondents Category'!A:B,2,FALSE)</f>
        <v>5. Professional Accountancy or Other Professional Organizations</v>
      </c>
      <c r="C294" t="s">
        <v>92</v>
      </c>
      <c r="D294" t="s">
        <v>42</v>
      </c>
      <c r="E294" t="s">
        <v>82</v>
      </c>
      <c r="F294" s="10">
        <f t="shared" si="4"/>
        <v>0</v>
      </c>
    </row>
    <row r="295" spans="1:6" x14ac:dyDescent="0.35">
      <c r="A295" t="s">
        <v>71</v>
      </c>
      <c r="B295" t="str">
        <f>VLOOKUP(A295,'Respondents Category'!A:B,2,FALSE)</f>
        <v>5. Professional Accountancy or Other Professional Organizations</v>
      </c>
      <c r="C295" t="s">
        <v>93</v>
      </c>
      <c r="D295" t="s">
        <v>34</v>
      </c>
      <c r="E295" t="s">
        <v>82</v>
      </c>
      <c r="F295" s="10">
        <f t="shared" si="4"/>
        <v>0</v>
      </c>
    </row>
    <row r="296" spans="1:6" x14ac:dyDescent="0.35">
      <c r="A296" t="s">
        <v>71</v>
      </c>
      <c r="B296" t="str">
        <f>VLOOKUP(A296,'Respondents Category'!A:B,2,FALSE)</f>
        <v>5. Professional Accountancy or Other Professional Organizations</v>
      </c>
      <c r="C296" t="s">
        <v>93</v>
      </c>
      <c r="D296" t="s">
        <v>18</v>
      </c>
      <c r="E296" t="s">
        <v>72</v>
      </c>
      <c r="F296" s="10">
        <f t="shared" si="4"/>
        <v>1</v>
      </c>
    </row>
    <row r="297" spans="1:6" x14ac:dyDescent="0.35">
      <c r="A297" t="s">
        <v>71</v>
      </c>
      <c r="B297" t="str">
        <f>VLOOKUP(A297,'Respondents Category'!A:B,2,FALSE)</f>
        <v>5. Professional Accountancy or Other Professional Organizations</v>
      </c>
      <c r="C297" t="s">
        <v>93</v>
      </c>
      <c r="D297" t="s">
        <v>27</v>
      </c>
      <c r="E297" t="s">
        <v>82</v>
      </c>
      <c r="F297" s="10">
        <f t="shared" si="4"/>
        <v>0</v>
      </c>
    </row>
    <row r="298" spans="1:6" x14ac:dyDescent="0.35">
      <c r="A298" t="s">
        <v>71</v>
      </c>
      <c r="B298" t="str">
        <f>VLOOKUP(A298,'Respondents Category'!A:B,2,FALSE)</f>
        <v>5. Professional Accountancy or Other Professional Organizations</v>
      </c>
      <c r="C298" t="s">
        <v>93</v>
      </c>
      <c r="D298" t="s">
        <v>3</v>
      </c>
      <c r="E298" t="s">
        <v>82</v>
      </c>
      <c r="F298" s="10">
        <f t="shared" si="4"/>
        <v>0</v>
      </c>
    </row>
    <row r="299" spans="1:6" x14ac:dyDescent="0.35">
      <c r="A299" t="s">
        <v>71</v>
      </c>
      <c r="B299" t="str">
        <f>VLOOKUP(A299,'Respondents Category'!A:B,2,FALSE)</f>
        <v>5. Professional Accountancy or Other Professional Organizations</v>
      </c>
      <c r="C299" t="s">
        <v>93</v>
      </c>
      <c r="D299" t="s">
        <v>55</v>
      </c>
      <c r="E299" t="s">
        <v>82</v>
      </c>
      <c r="F299" s="10">
        <f t="shared" si="4"/>
        <v>0</v>
      </c>
    </row>
    <row r="300" spans="1:6" x14ac:dyDescent="0.35">
      <c r="A300" t="s">
        <v>71</v>
      </c>
      <c r="B300" t="str">
        <f>VLOOKUP(A300,'Respondents Category'!A:B,2,FALSE)</f>
        <v>5. Professional Accountancy or Other Professional Organizations</v>
      </c>
      <c r="C300" t="s">
        <v>94</v>
      </c>
      <c r="D300" t="s">
        <v>23</v>
      </c>
      <c r="E300" t="s">
        <v>82</v>
      </c>
      <c r="F300" s="10">
        <f t="shared" si="4"/>
        <v>0</v>
      </c>
    </row>
    <row r="301" spans="1:6" x14ac:dyDescent="0.35">
      <c r="A301" t="s">
        <v>71</v>
      </c>
      <c r="B301" t="str">
        <f>VLOOKUP(A301,'Respondents Category'!A:B,2,FALSE)</f>
        <v>5. Professional Accountancy or Other Professional Organizations</v>
      </c>
      <c r="C301" t="s">
        <v>94</v>
      </c>
      <c r="D301" t="s">
        <v>19</v>
      </c>
      <c r="E301" t="s">
        <v>72</v>
      </c>
      <c r="F301" s="10">
        <f t="shared" si="4"/>
        <v>1</v>
      </c>
    </row>
    <row r="302" spans="1:6" x14ac:dyDescent="0.35">
      <c r="A302" t="s">
        <v>71</v>
      </c>
      <c r="B302" t="str">
        <f>VLOOKUP(A302,'Respondents Category'!A:B,2,FALSE)</f>
        <v>5. Professional Accountancy or Other Professional Organizations</v>
      </c>
      <c r="C302" t="s">
        <v>94</v>
      </c>
      <c r="D302" t="s">
        <v>28</v>
      </c>
      <c r="E302" t="s">
        <v>82</v>
      </c>
      <c r="F302" s="10">
        <f t="shared" si="4"/>
        <v>0</v>
      </c>
    </row>
    <row r="303" spans="1:6" x14ac:dyDescent="0.35">
      <c r="A303" t="s">
        <v>71</v>
      </c>
      <c r="B303" t="str">
        <f>VLOOKUP(A303,'Respondents Category'!A:B,2,FALSE)</f>
        <v>5. Professional Accountancy or Other Professional Organizations</v>
      </c>
      <c r="C303" t="s">
        <v>94</v>
      </c>
      <c r="D303" t="s">
        <v>9</v>
      </c>
      <c r="E303" t="s">
        <v>82</v>
      </c>
      <c r="F303" s="10">
        <f t="shared" si="4"/>
        <v>0</v>
      </c>
    </row>
    <row r="304" spans="1:6" x14ac:dyDescent="0.35">
      <c r="A304" t="s">
        <v>71</v>
      </c>
      <c r="B304" t="str">
        <f>VLOOKUP(A304,'Respondents Category'!A:B,2,FALSE)</f>
        <v>5. Professional Accountancy or Other Professional Organizations</v>
      </c>
      <c r="C304" t="s">
        <v>94</v>
      </c>
      <c r="D304" t="s">
        <v>46</v>
      </c>
      <c r="E304" t="s">
        <v>82</v>
      </c>
      <c r="F304" s="10">
        <f t="shared" si="4"/>
        <v>0</v>
      </c>
    </row>
    <row r="305" spans="1:6" x14ac:dyDescent="0.35">
      <c r="A305" t="s">
        <v>71</v>
      </c>
      <c r="B305" t="str">
        <f>VLOOKUP(A305,'Respondents Category'!A:B,2,FALSE)</f>
        <v>5. Professional Accountancy or Other Professional Organizations</v>
      </c>
      <c r="C305" t="s">
        <v>95</v>
      </c>
      <c r="D305" t="s">
        <v>45</v>
      </c>
      <c r="E305" t="s">
        <v>82</v>
      </c>
      <c r="F305" s="10">
        <f t="shared" si="4"/>
        <v>0</v>
      </c>
    </row>
    <row r="306" spans="1:6" x14ac:dyDescent="0.35">
      <c r="A306" t="s">
        <v>71</v>
      </c>
      <c r="B306" t="str">
        <f>VLOOKUP(A306,'Respondents Category'!A:B,2,FALSE)</f>
        <v>5. Professional Accountancy or Other Professional Organizations</v>
      </c>
      <c r="C306" t="s">
        <v>95</v>
      </c>
      <c r="D306" t="s">
        <v>40</v>
      </c>
      <c r="E306" t="s">
        <v>72</v>
      </c>
      <c r="F306" s="10">
        <f t="shared" si="4"/>
        <v>1</v>
      </c>
    </row>
    <row r="307" spans="1:6" x14ac:dyDescent="0.35">
      <c r="A307" t="s">
        <v>71</v>
      </c>
      <c r="B307" t="str">
        <f>VLOOKUP(A307,'Respondents Category'!A:B,2,FALSE)</f>
        <v>5. Professional Accountancy or Other Professional Organizations</v>
      </c>
      <c r="C307" t="s">
        <v>95</v>
      </c>
      <c r="D307" t="s">
        <v>41</v>
      </c>
      <c r="E307" t="s">
        <v>82</v>
      </c>
      <c r="F307" s="10">
        <f t="shared" si="4"/>
        <v>0</v>
      </c>
    </row>
    <row r="308" spans="1:6" x14ac:dyDescent="0.35">
      <c r="A308" t="s">
        <v>71</v>
      </c>
      <c r="B308" t="str">
        <f>VLOOKUP(A308,'Respondents Category'!A:B,2,FALSE)</f>
        <v>5. Professional Accountancy or Other Professional Organizations</v>
      </c>
      <c r="C308" t="s">
        <v>95</v>
      </c>
      <c r="D308" t="s">
        <v>11</v>
      </c>
      <c r="E308" t="s">
        <v>82</v>
      </c>
      <c r="F308" s="10">
        <f t="shared" si="4"/>
        <v>0</v>
      </c>
    </row>
    <row r="309" spans="1:6" x14ac:dyDescent="0.35">
      <c r="A309" t="s">
        <v>71</v>
      </c>
      <c r="B309" t="str">
        <f>VLOOKUP(A309,'Respondents Category'!A:B,2,FALSE)</f>
        <v>5. Professional Accountancy or Other Professional Organizations</v>
      </c>
      <c r="C309" t="s">
        <v>95</v>
      </c>
      <c r="D309" t="s">
        <v>26</v>
      </c>
      <c r="E309" t="s">
        <v>82</v>
      </c>
      <c r="F309" s="10">
        <f t="shared" si="4"/>
        <v>0</v>
      </c>
    </row>
    <row r="310" spans="1:6" x14ac:dyDescent="0.35">
      <c r="A310" t="s">
        <v>71</v>
      </c>
      <c r="B310" t="str">
        <f>VLOOKUP(A310,'Respondents Category'!A:B,2,FALSE)</f>
        <v>5. Professional Accountancy or Other Professional Organizations</v>
      </c>
      <c r="C310" t="s">
        <v>96</v>
      </c>
      <c r="D310" t="s">
        <v>58</v>
      </c>
      <c r="E310" t="s">
        <v>82</v>
      </c>
      <c r="F310" s="10">
        <f t="shared" si="4"/>
        <v>0</v>
      </c>
    </row>
    <row r="311" spans="1:6" x14ac:dyDescent="0.35">
      <c r="A311" t="s">
        <v>71</v>
      </c>
      <c r="B311" t="str">
        <f>VLOOKUP(A311,'Respondents Category'!A:B,2,FALSE)</f>
        <v>5. Professional Accountancy or Other Professional Organizations</v>
      </c>
      <c r="C311" t="s">
        <v>96</v>
      </c>
      <c r="D311" t="s">
        <v>73</v>
      </c>
      <c r="E311" t="s">
        <v>72</v>
      </c>
      <c r="F311" s="10">
        <f t="shared" si="4"/>
        <v>1</v>
      </c>
    </row>
    <row r="312" spans="1:6" x14ac:dyDescent="0.35">
      <c r="A312" t="s">
        <v>71</v>
      </c>
      <c r="B312" t="str">
        <f>VLOOKUP(A312,'Respondents Category'!A:B,2,FALSE)</f>
        <v>5. Professional Accountancy or Other Professional Organizations</v>
      </c>
      <c r="C312" t="s">
        <v>96</v>
      </c>
      <c r="D312" t="s">
        <v>6</v>
      </c>
      <c r="E312" t="s">
        <v>82</v>
      </c>
      <c r="F312" s="10">
        <f t="shared" si="4"/>
        <v>0</v>
      </c>
    </row>
    <row r="313" spans="1:6" x14ac:dyDescent="0.35">
      <c r="A313" t="s">
        <v>71</v>
      </c>
      <c r="B313" t="str">
        <f>VLOOKUP(A313,'Respondents Category'!A:B,2,FALSE)</f>
        <v>5. Professional Accountancy or Other Professional Organizations</v>
      </c>
      <c r="C313" t="s">
        <v>96</v>
      </c>
      <c r="D313" t="s">
        <v>38</v>
      </c>
      <c r="E313" t="s">
        <v>82</v>
      </c>
      <c r="F313" s="10">
        <f t="shared" si="4"/>
        <v>0</v>
      </c>
    </row>
    <row r="314" spans="1:6" x14ac:dyDescent="0.35">
      <c r="A314" t="s">
        <v>71</v>
      </c>
      <c r="B314" t="str">
        <f>VLOOKUP(A314,'Respondents Category'!A:B,2,FALSE)</f>
        <v>5. Professional Accountancy or Other Professional Organizations</v>
      </c>
      <c r="C314" t="s">
        <v>96</v>
      </c>
      <c r="D314" t="s">
        <v>80</v>
      </c>
      <c r="E314" t="s">
        <v>82</v>
      </c>
      <c r="F314" s="10">
        <f t="shared" si="4"/>
        <v>0</v>
      </c>
    </row>
    <row r="315" spans="1:6" x14ac:dyDescent="0.35">
      <c r="A315" t="s">
        <v>71</v>
      </c>
      <c r="B315" t="str">
        <f>VLOOKUP(A315,'Respondents Category'!A:B,2,FALSE)</f>
        <v>5. Professional Accountancy or Other Professional Organizations</v>
      </c>
      <c r="C315" t="s">
        <v>97</v>
      </c>
      <c r="D315" t="s">
        <v>68</v>
      </c>
      <c r="E315" t="s">
        <v>72</v>
      </c>
      <c r="F315" s="10">
        <f t="shared" si="4"/>
        <v>1</v>
      </c>
    </row>
    <row r="316" spans="1:6" x14ac:dyDescent="0.35">
      <c r="A316" t="s">
        <v>71</v>
      </c>
      <c r="B316" t="str">
        <f>VLOOKUP(A316,'Respondents Category'!A:B,2,FALSE)</f>
        <v>5. Professional Accountancy or Other Professional Organizations</v>
      </c>
      <c r="C316" t="s">
        <v>97</v>
      </c>
      <c r="D316" t="s">
        <v>37</v>
      </c>
      <c r="E316" t="s">
        <v>82</v>
      </c>
      <c r="F316" s="10">
        <f t="shared" si="4"/>
        <v>0</v>
      </c>
    </row>
    <row r="317" spans="1:6" x14ac:dyDescent="0.35">
      <c r="A317" t="s">
        <v>71</v>
      </c>
      <c r="B317" t="str">
        <f>VLOOKUP(A317,'Respondents Category'!A:B,2,FALSE)</f>
        <v>5. Professional Accountancy or Other Professional Organizations</v>
      </c>
      <c r="C317" t="s">
        <v>97</v>
      </c>
      <c r="D317" t="s">
        <v>32</v>
      </c>
      <c r="E317" t="s">
        <v>82</v>
      </c>
      <c r="F317" s="10">
        <f t="shared" si="4"/>
        <v>0</v>
      </c>
    </row>
    <row r="318" spans="1:6" x14ac:dyDescent="0.35">
      <c r="A318" t="s">
        <v>71</v>
      </c>
      <c r="B318" t="str">
        <f>VLOOKUP(A318,'Respondents Category'!A:B,2,FALSE)</f>
        <v>5. Professional Accountancy or Other Professional Organizations</v>
      </c>
      <c r="C318" t="s">
        <v>98</v>
      </c>
      <c r="D318" t="s">
        <v>15</v>
      </c>
      <c r="E318" t="s">
        <v>72</v>
      </c>
      <c r="F318" s="10">
        <f t="shared" si="4"/>
        <v>1</v>
      </c>
    </row>
    <row r="319" spans="1:6" x14ac:dyDescent="0.35">
      <c r="A319" t="s">
        <v>71</v>
      </c>
      <c r="B319" t="str">
        <f>VLOOKUP(A319,'Respondents Category'!A:B,2,FALSE)</f>
        <v>5. Professional Accountancy or Other Professional Organizations</v>
      </c>
      <c r="C319" t="s">
        <v>98</v>
      </c>
      <c r="D319" t="s">
        <v>48</v>
      </c>
      <c r="E319" t="s">
        <v>82</v>
      </c>
      <c r="F319" s="10">
        <f t="shared" si="4"/>
        <v>0</v>
      </c>
    </row>
    <row r="320" spans="1:6" x14ac:dyDescent="0.35">
      <c r="A320" t="s">
        <v>71</v>
      </c>
      <c r="B320" t="str">
        <f>VLOOKUP(A320,'Respondents Category'!A:B,2,FALSE)</f>
        <v>5. Professional Accountancy or Other Professional Organizations</v>
      </c>
      <c r="C320" t="s">
        <v>99</v>
      </c>
      <c r="D320" t="s">
        <v>53</v>
      </c>
      <c r="E320" t="s">
        <v>72</v>
      </c>
      <c r="F320" s="10">
        <f t="shared" si="4"/>
        <v>1</v>
      </c>
    </row>
    <row r="321" spans="1:6" x14ac:dyDescent="0.35">
      <c r="A321" t="s">
        <v>71</v>
      </c>
      <c r="B321" t="str">
        <f>VLOOKUP(A321,'Respondents Category'!A:B,2,FALSE)</f>
        <v>5. Professional Accountancy or Other Professional Organizations</v>
      </c>
      <c r="C321" t="s">
        <v>99</v>
      </c>
      <c r="D321" t="s">
        <v>21</v>
      </c>
      <c r="E321" t="s">
        <v>82</v>
      </c>
      <c r="F321" s="10">
        <f t="shared" si="4"/>
        <v>0</v>
      </c>
    </row>
    <row r="322" spans="1:6" x14ac:dyDescent="0.35">
      <c r="A322" t="s">
        <v>79</v>
      </c>
      <c r="B322" t="str">
        <f>VLOOKUP(A322,'Respondents Category'!A:B,2,FALSE)</f>
        <v>5. Professional Accountancy or Other Professional Organizations</v>
      </c>
      <c r="C322" t="s">
        <v>92</v>
      </c>
      <c r="D322" t="s">
        <v>22</v>
      </c>
      <c r="E322" t="s">
        <v>82</v>
      </c>
      <c r="F322" s="10">
        <f t="shared" si="4"/>
        <v>0</v>
      </c>
    </row>
    <row r="323" spans="1:6" x14ac:dyDescent="0.35">
      <c r="A323" t="s">
        <v>79</v>
      </c>
      <c r="B323" t="str">
        <f>VLOOKUP(A323,'Respondents Category'!A:B,2,FALSE)</f>
        <v>5. Professional Accountancy or Other Professional Organizations</v>
      </c>
      <c r="C323" t="s">
        <v>92</v>
      </c>
      <c r="D323" t="s">
        <v>25</v>
      </c>
      <c r="E323" t="s">
        <v>72</v>
      </c>
      <c r="F323" s="10">
        <f t="shared" ref="F323:F386" si="5">IF(E323="Yes",1,0)</f>
        <v>1</v>
      </c>
    </row>
    <row r="324" spans="1:6" x14ac:dyDescent="0.35">
      <c r="A324" t="s">
        <v>79</v>
      </c>
      <c r="B324" t="str">
        <f>VLOOKUP(A324,'Respondents Category'!A:B,2,FALSE)</f>
        <v>5. Professional Accountancy or Other Professional Organizations</v>
      </c>
      <c r="C324" t="s">
        <v>92</v>
      </c>
      <c r="D324" t="s">
        <v>10</v>
      </c>
      <c r="E324" t="s">
        <v>82</v>
      </c>
      <c r="F324" s="10">
        <f t="shared" si="5"/>
        <v>0</v>
      </c>
    </row>
    <row r="325" spans="1:6" x14ac:dyDescent="0.35">
      <c r="A325" t="s">
        <v>79</v>
      </c>
      <c r="B325" t="str">
        <f>VLOOKUP(A325,'Respondents Category'!A:B,2,FALSE)</f>
        <v>5. Professional Accountancy or Other Professional Organizations</v>
      </c>
      <c r="C325" t="s">
        <v>92</v>
      </c>
      <c r="D325" t="s">
        <v>30</v>
      </c>
      <c r="E325" t="s">
        <v>82</v>
      </c>
      <c r="F325" s="10">
        <f t="shared" si="5"/>
        <v>0</v>
      </c>
    </row>
    <row r="326" spans="1:6" x14ac:dyDescent="0.35">
      <c r="A326" t="s">
        <v>79</v>
      </c>
      <c r="B326" t="str">
        <f>VLOOKUP(A326,'Respondents Category'!A:B,2,FALSE)</f>
        <v>5. Professional Accountancy or Other Professional Organizations</v>
      </c>
      <c r="C326" t="s">
        <v>92</v>
      </c>
      <c r="D326" t="s">
        <v>42</v>
      </c>
      <c r="E326" t="s">
        <v>82</v>
      </c>
      <c r="F326" s="10">
        <f t="shared" si="5"/>
        <v>0</v>
      </c>
    </row>
    <row r="327" spans="1:6" x14ac:dyDescent="0.35">
      <c r="A327" t="s">
        <v>79</v>
      </c>
      <c r="B327" t="str">
        <f>VLOOKUP(A327,'Respondents Category'!A:B,2,FALSE)</f>
        <v>5. Professional Accountancy or Other Professional Organizations</v>
      </c>
      <c r="C327" t="s">
        <v>93</v>
      </c>
      <c r="D327" t="s">
        <v>34</v>
      </c>
      <c r="E327" t="s">
        <v>82</v>
      </c>
      <c r="F327" s="10">
        <f t="shared" si="5"/>
        <v>0</v>
      </c>
    </row>
    <row r="328" spans="1:6" x14ac:dyDescent="0.35">
      <c r="A328" t="s">
        <v>79</v>
      </c>
      <c r="B328" t="str">
        <f>VLOOKUP(A328,'Respondents Category'!A:B,2,FALSE)</f>
        <v>5. Professional Accountancy or Other Professional Organizations</v>
      </c>
      <c r="C328" t="s">
        <v>93</v>
      </c>
      <c r="D328" t="s">
        <v>18</v>
      </c>
      <c r="E328" t="s">
        <v>72</v>
      </c>
      <c r="F328" s="10">
        <f t="shared" si="5"/>
        <v>1</v>
      </c>
    </row>
    <row r="329" spans="1:6" x14ac:dyDescent="0.35">
      <c r="A329" t="s">
        <v>79</v>
      </c>
      <c r="B329" t="str">
        <f>VLOOKUP(A329,'Respondents Category'!A:B,2,FALSE)</f>
        <v>5. Professional Accountancy or Other Professional Organizations</v>
      </c>
      <c r="C329" t="s">
        <v>93</v>
      </c>
      <c r="D329" t="s">
        <v>27</v>
      </c>
      <c r="E329" t="s">
        <v>82</v>
      </c>
      <c r="F329" s="10">
        <f t="shared" si="5"/>
        <v>0</v>
      </c>
    </row>
    <row r="330" spans="1:6" x14ac:dyDescent="0.35">
      <c r="A330" t="s">
        <v>79</v>
      </c>
      <c r="B330" t="str">
        <f>VLOOKUP(A330,'Respondents Category'!A:B,2,FALSE)</f>
        <v>5. Professional Accountancy or Other Professional Organizations</v>
      </c>
      <c r="C330" t="s">
        <v>93</v>
      </c>
      <c r="D330" t="s">
        <v>3</v>
      </c>
      <c r="E330" t="s">
        <v>82</v>
      </c>
      <c r="F330" s="10">
        <f t="shared" si="5"/>
        <v>0</v>
      </c>
    </row>
    <row r="331" spans="1:6" x14ac:dyDescent="0.35">
      <c r="A331" t="s">
        <v>79</v>
      </c>
      <c r="B331" t="str">
        <f>VLOOKUP(A331,'Respondents Category'!A:B,2,FALSE)</f>
        <v>5. Professional Accountancy or Other Professional Organizations</v>
      </c>
      <c r="C331" t="s">
        <v>93</v>
      </c>
      <c r="D331" t="s">
        <v>55</v>
      </c>
      <c r="E331" t="s">
        <v>82</v>
      </c>
      <c r="F331" s="10">
        <f t="shared" si="5"/>
        <v>0</v>
      </c>
    </row>
    <row r="332" spans="1:6" x14ac:dyDescent="0.35">
      <c r="A332" t="s">
        <v>79</v>
      </c>
      <c r="B332" t="str">
        <f>VLOOKUP(A332,'Respondents Category'!A:B,2,FALSE)</f>
        <v>5. Professional Accountancy or Other Professional Organizations</v>
      </c>
      <c r="C332" t="s">
        <v>94</v>
      </c>
      <c r="D332" t="s">
        <v>23</v>
      </c>
      <c r="E332" t="s">
        <v>82</v>
      </c>
      <c r="F332" s="10">
        <f t="shared" si="5"/>
        <v>0</v>
      </c>
    </row>
    <row r="333" spans="1:6" x14ac:dyDescent="0.35">
      <c r="A333" t="s">
        <v>79</v>
      </c>
      <c r="B333" t="str">
        <f>VLOOKUP(A333,'Respondents Category'!A:B,2,FALSE)</f>
        <v>5. Professional Accountancy or Other Professional Organizations</v>
      </c>
      <c r="C333" t="s">
        <v>94</v>
      </c>
      <c r="D333" t="s">
        <v>19</v>
      </c>
      <c r="E333" t="s">
        <v>72</v>
      </c>
      <c r="F333" s="10">
        <f t="shared" si="5"/>
        <v>1</v>
      </c>
    </row>
    <row r="334" spans="1:6" x14ac:dyDescent="0.35">
      <c r="A334" t="s">
        <v>79</v>
      </c>
      <c r="B334" t="str">
        <f>VLOOKUP(A334,'Respondents Category'!A:B,2,FALSE)</f>
        <v>5. Professional Accountancy or Other Professional Organizations</v>
      </c>
      <c r="C334" t="s">
        <v>94</v>
      </c>
      <c r="D334" t="s">
        <v>28</v>
      </c>
      <c r="E334" t="s">
        <v>82</v>
      </c>
      <c r="F334" s="10">
        <f t="shared" si="5"/>
        <v>0</v>
      </c>
    </row>
    <row r="335" spans="1:6" x14ac:dyDescent="0.35">
      <c r="A335" t="s">
        <v>79</v>
      </c>
      <c r="B335" t="str">
        <f>VLOOKUP(A335,'Respondents Category'!A:B,2,FALSE)</f>
        <v>5. Professional Accountancy or Other Professional Organizations</v>
      </c>
      <c r="C335" t="s">
        <v>94</v>
      </c>
      <c r="D335" t="s">
        <v>9</v>
      </c>
      <c r="E335" t="s">
        <v>82</v>
      </c>
      <c r="F335" s="10">
        <f t="shared" si="5"/>
        <v>0</v>
      </c>
    </row>
    <row r="336" spans="1:6" x14ac:dyDescent="0.35">
      <c r="A336" t="s">
        <v>79</v>
      </c>
      <c r="B336" t="str">
        <f>VLOOKUP(A336,'Respondents Category'!A:B,2,FALSE)</f>
        <v>5. Professional Accountancy or Other Professional Organizations</v>
      </c>
      <c r="C336" t="s">
        <v>94</v>
      </c>
      <c r="D336" t="s">
        <v>46</v>
      </c>
      <c r="E336" t="s">
        <v>82</v>
      </c>
      <c r="F336" s="10">
        <f t="shared" si="5"/>
        <v>0</v>
      </c>
    </row>
    <row r="337" spans="1:6" x14ac:dyDescent="0.35">
      <c r="A337" t="s">
        <v>79</v>
      </c>
      <c r="B337" t="str">
        <f>VLOOKUP(A337,'Respondents Category'!A:B,2,FALSE)</f>
        <v>5. Professional Accountancy or Other Professional Organizations</v>
      </c>
      <c r="C337" t="s">
        <v>95</v>
      </c>
      <c r="D337" t="s">
        <v>45</v>
      </c>
      <c r="E337" t="s">
        <v>82</v>
      </c>
      <c r="F337" s="10">
        <f t="shared" si="5"/>
        <v>0</v>
      </c>
    </row>
    <row r="338" spans="1:6" x14ac:dyDescent="0.35">
      <c r="A338" t="s">
        <v>79</v>
      </c>
      <c r="B338" t="str">
        <f>VLOOKUP(A338,'Respondents Category'!A:B,2,FALSE)</f>
        <v>5. Professional Accountancy or Other Professional Organizations</v>
      </c>
      <c r="C338" t="s">
        <v>95</v>
      </c>
      <c r="D338" t="s">
        <v>40</v>
      </c>
      <c r="E338" t="s">
        <v>72</v>
      </c>
      <c r="F338" s="10">
        <f t="shared" si="5"/>
        <v>1</v>
      </c>
    </row>
    <row r="339" spans="1:6" x14ac:dyDescent="0.35">
      <c r="A339" t="s">
        <v>79</v>
      </c>
      <c r="B339" t="str">
        <f>VLOOKUP(A339,'Respondents Category'!A:B,2,FALSE)</f>
        <v>5. Professional Accountancy or Other Professional Organizations</v>
      </c>
      <c r="C339" t="s">
        <v>95</v>
      </c>
      <c r="D339" t="s">
        <v>41</v>
      </c>
      <c r="E339" t="s">
        <v>82</v>
      </c>
      <c r="F339" s="10">
        <f t="shared" si="5"/>
        <v>0</v>
      </c>
    </row>
    <row r="340" spans="1:6" x14ac:dyDescent="0.35">
      <c r="A340" t="s">
        <v>79</v>
      </c>
      <c r="B340" t="str">
        <f>VLOOKUP(A340,'Respondents Category'!A:B,2,FALSE)</f>
        <v>5. Professional Accountancy or Other Professional Organizations</v>
      </c>
      <c r="C340" t="s">
        <v>95</v>
      </c>
      <c r="D340" t="s">
        <v>11</v>
      </c>
      <c r="E340" t="s">
        <v>82</v>
      </c>
      <c r="F340" s="10">
        <f t="shared" si="5"/>
        <v>0</v>
      </c>
    </row>
    <row r="341" spans="1:6" x14ac:dyDescent="0.35">
      <c r="A341" t="s">
        <v>79</v>
      </c>
      <c r="B341" t="str">
        <f>VLOOKUP(A341,'Respondents Category'!A:B,2,FALSE)</f>
        <v>5. Professional Accountancy or Other Professional Organizations</v>
      </c>
      <c r="C341" t="s">
        <v>95</v>
      </c>
      <c r="D341" t="s">
        <v>26</v>
      </c>
      <c r="E341" t="s">
        <v>82</v>
      </c>
      <c r="F341" s="10">
        <f t="shared" si="5"/>
        <v>0</v>
      </c>
    </row>
    <row r="342" spans="1:6" x14ac:dyDescent="0.35">
      <c r="A342" t="s">
        <v>79</v>
      </c>
      <c r="B342" t="str">
        <f>VLOOKUP(A342,'Respondents Category'!A:B,2,FALSE)</f>
        <v>5. Professional Accountancy or Other Professional Organizations</v>
      </c>
      <c r="C342" t="s">
        <v>96</v>
      </c>
      <c r="D342" t="s">
        <v>58</v>
      </c>
      <c r="E342" t="s">
        <v>82</v>
      </c>
      <c r="F342" s="10">
        <f t="shared" si="5"/>
        <v>0</v>
      </c>
    </row>
    <row r="343" spans="1:6" x14ac:dyDescent="0.35">
      <c r="A343" t="s">
        <v>79</v>
      </c>
      <c r="B343" t="str">
        <f>VLOOKUP(A343,'Respondents Category'!A:B,2,FALSE)</f>
        <v>5. Professional Accountancy or Other Professional Organizations</v>
      </c>
      <c r="C343" t="s">
        <v>96</v>
      </c>
      <c r="D343" t="s">
        <v>73</v>
      </c>
      <c r="E343" t="s">
        <v>72</v>
      </c>
      <c r="F343" s="10">
        <f t="shared" si="5"/>
        <v>1</v>
      </c>
    </row>
    <row r="344" spans="1:6" x14ac:dyDescent="0.35">
      <c r="A344" t="s">
        <v>79</v>
      </c>
      <c r="B344" t="str">
        <f>VLOOKUP(A344,'Respondents Category'!A:B,2,FALSE)</f>
        <v>5. Professional Accountancy or Other Professional Organizations</v>
      </c>
      <c r="C344" t="s">
        <v>96</v>
      </c>
      <c r="D344" t="s">
        <v>6</v>
      </c>
      <c r="E344" t="s">
        <v>82</v>
      </c>
      <c r="F344" s="10">
        <f t="shared" si="5"/>
        <v>0</v>
      </c>
    </row>
    <row r="345" spans="1:6" x14ac:dyDescent="0.35">
      <c r="A345" t="s">
        <v>79</v>
      </c>
      <c r="B345" t="str">
        <f>VLOOKUP(A345,'Respondents Category'!A:B,2,FALSE)</f>
        <v>5. Professional Accountancy or Other Professional Organizations</v>
      </c>
      <c r="C345" t="s">
        <v>96</v>
      </c>
      <c r="D345" t="s">
        <v>38</v>
      </c>
      <c r="E345" t="s">
        <v>82</v>
      </c>
      <c r="F345" s="10">
        <f t="shared" si="5"/>
        <v>0</v>
      </c>
    </row>
    <row r="346" spans="1:6" x14ac:dyDescent="0.35">
      <c r="A346" t="s">
        <v>79</v>
      </c>
      <c r="B346" t="str">
        <f>VLOOKUP(A346,'Respondents Category'!A:B,2,FALSE)</f>
        <v>5. Professional Accountancy or Other Professional Organizations</v>
      </c>
      <c r="C346" t="s">
        <v>96</v>
      </c>
      <c r="D346" t="s">
        <v>80</v>
      </c>
      <c r="E346" t="s">
        <v>82</v>
      </c>
      <c r="F346" s="10">
        <f t="shared" si="5"/>
        <v>0</v>
      </c>
    </row>
    <row r="347" spans="1:6" x14ac:dyDescent="0.35">
      <c r="A347" t="s">
        <v>79</v>
      </c>
      <c r="B347" t="str">
        <f>VLOOKUP(A347,'Respondents Category'!A:B,2,FALSE)</f>
        <v>5. Professional Accountancy or Other Professional Organizations</v>
      </c>
      <c r="C347" t="s">
        <v>97</v>
      </c>
      <c r="D347" t="s">
        <v>68</v>
      </c>
      <c r="E347" t="s">
        <v>72</v>
      </c>
      <c r="F347" s="10">
        <f t="shared" si="5"/>
        <v>1</v>
      </c>
    </row>
    <row r="348" spans="1:6" x14ac:dyDescent="0.35">
      <c r="A348" t="s">
        <v>79</v>
      </c>
      <c r="B348" t="str">
        <f>VLOOKUP(A348,'Respondents Category'!A:B,2,FALSE)</f>
        <v>5. Professional Accountancy or Other Professional Organizations</v>
      </c>
      <c r="C348" t="s">
        <v>97</v>
      </c>
      <c r="D348" t="s">
        <v>37</v>
      </c>
      <c r="E348" t="s">
        <v>82</v>
      </c>
      <c r="F348" s="10">
        <f t="shared" si="5"/>
        <v>0</v>
      </c>
    </row>
    <row r="349" spans="1:6" x14ac:dyDescent="0.35">
      <c r="A349" t="s">
        <v>79</v>
      </c>
      <c r="B349" t="str">
        <f>VLOOKUP(A349,'Respondents Category'!A:B,2,FALSE)</f>
        <v>5. Professional Accountancy or Other Professional Organizations</v>
      </c>
      <c r="C349" t="s">
        <v>97</v>
      </c>
      <c r="D349" t="s">
        <v>32</v>
      </c>
      <c r="E349" t="s">
        <v>82</v>
      </c>
      <c r="F349" s="10">
        <f t="shared" si="5"/>
        <v>0</v>
      </c>
    </row>
    <row r="350" spans="1:6" x14ac:dyDescent="0.35">
      <c r="A350" t="s">
        <v>79</v>
      </c>
      <c r="B350" t="str">
        <f>VLOOKUP(A350,'Respondents Category'!A:B,2,FALSE)</f>
        <v>5. Professional Accountancy or Other Professional Organizations</v>
      </c>
      <c r="C350" t="s">
        <v>98</v>
      </c>
      <c r="D350" t="s">
        <v>15</v>
      </c>
      <c r="E350" t="s">
        <v>82</v>
      </c>
      <c r="F350" s="10">
        <f t="shared" si="5"/>
        <v>0</v>
      </c>
    </row>
    <row r="351" spans="1:6" x14ac:dyDescent="0.35">
      <c r="A351" t="s">
        <v>79</v>
      </c>
      <c r="B351" t="str">
        <f>VLOOKUP(A351,'Respondents Category'!A:B,2,FALSE)</f>
        <v>5. Professional Accountancy or Other Professional Organizations</v>
      </c>
      <c r="C351" t="s">
        <v>98</v>
      </c>
      <c r="D351" t="s">
        <v>48</v>
      </c>
      <c r="E351" t="s">
        <v>72</v>
      </c>
      <c r="F351" s="10">
        <f t="shared" si="5"/>
        <v>1</v>
      </c>
    </row>
    <row r="352" spans="1:6" x14ac:dyDescent="0.35">
      <c r="A352" t="s">
        <v>79</v>
      </c>
      <c r="B352" t="str">
        <f>VLOOKUP(A352,'Respondents Category'!A:B,2,FALSE)</f>
        <v>5. Professional Accountancy or Other Professional Organizations</v>
      </c>
      <c r="C352" t="s">
        <v>99</v>
      </c>
      <c r="D352" t="s">
        <v>53</v>
      </c>
      <c r="E352" t="s">
        <v>72</v>
      </c>
      <c r="F352" s="10">
        <f t="shared" si="5"/>
        <v>1</v>
      </c>
    </row>
    <row r="353" spans="1:6" x14ac:dyDescent="0.35">
      <c r="A353" t="s">
        <v>79</v>
      </c>
      <c r="B353" t="str">
        <f>VLOOKUP(A353,'Respondents Category'!A:B,2,FALSE)</f>
        <v>5. Professional Accountancy or Other Professional Organizations</v>
      </c>
      <c r="C353" t="s">
        <v>99</v>
      </c>
      <c r="D353" t="s">
        <v>21</v>
      </c>
      <c r="E353" t="s">
        <v>82</v>
      </c>
      <c r="F353" s="10">
        <f t="shared" si="5"/>
        <v>0</v>
      </c>
    </row>
    <row r="354" spans="1:6" x14ac:dyDescent="0.35">
      <c r="A354" t="s">
        <v>77</v>
      </c>
      <c r="B354" t="str">
        <f>VLOOKUP(A354,'Respondents Category'!A:B,2,FALSE)</f>
        <v>4. Firm (Audit or Assurance Practitioners)</v>
      </c>
      <c r="C354" t="s">
        <v>92</v>
      </c>
      <c r="D354" t="s">
        <v>22</v>
      </c>
      <c r="E354" t="s">
        <v>72</v>
      </c>
      <c r="F354" s="10">
        <f t="shared" si="5"/>
        <v>1</v>
      </c>
    </row>
    <row r="355" spans="1:6" x14ac:dyDescent="0.35">
      <c r="A355" t="s">
        <v>77</v>
      </c>
      <c r="B355" t="str">
        <f>VLOOKUP(A355,'Respondents Category'!A:B,2,FALSE)</f>
        <v>4. Firm (Audit or Assurance Practitioners)</v>
      </c>
      <c r="C355" t="s">
        <v>92</v>
      </c>
      <c r="D355" t="s">
        <v>25</v>
      </c>
      <c r="E355" t="s">
        <v>82</v>
      </c>
      <c r="F355" s="10">
        <f t="shared" si="5"/>
        <v>0</v>
      </c>
    </row>
    <row r="356" spans="1:6" x14ac:dyDescent="0.35">
      <c r="A356" t="s">
        <v>77</v>
      </c>
      <c r="B356" t="str">
        <f>VLOOKUP(A356,'Respondents Category'!A:B,2,FALSE)</f>
        <v>4. Firm (Audit or Assurance Practitioners)</v>
      </c>
      <c r="C356" t="s">
        <v>92</v>
      </c>
      <c r="D356" t="s">
        <v>10</v>
      </c>
      <c r="E356" t="s">
        <v>82</v>
      </c>
      <c r="F356" s="10">
        <f t="shared" si="5"/>
        <v>0</v>
      </c>
    </row>
    <row r="357" spans="1:6" x14ac:dyDescent="0.35">
      <c r="A357" t="s">
        <v>77</v>
      </c>
      <c r="B357" t="str">
        <f>VLOOKUP(A357,'Respondents Category'!A:B,2,FALSE)</f>
        <v>4. Firm (Audit or Assurance Practitioners)</v>
      </c>
      <c r="C357" t="s">
        <v>92</v>
      </c>
      <c r="D357" t="s">
        <v>30</v>
      </c>
      <c r="E357" t="s">
        <v>82</v>
      </c>
      <c r="F357" s="10">
        <f t="shared" si="5"/>
        <v>0</v>
      </c>
    </row>
    <row r="358" spans="1:6" x14ac:dyDescent="0.35">
      <c r="A358" t="s">
        <v>77</v>
      </c>
      <c r="B358" t="str">
        <f>VLOOKUP(A358,'Respondents Category'!A:B,2,FALSE)</f>
        <v>4. Firm (Audit or Assurance Practitioners)</v>
      </c>
      <c r="C358" t="s">
        <v>92</v>
      </c>
      <c r="D358" t="s">
        <v>42</v>
      </c>
      <c r="E358" t="s">
        <v>82</v>
      </c>
      <c r="F358" s="10">
        <f t="shared" si="5"/>
        <v>0</v>
      </c>
    </row>
    <row r="359" spans="1:6" x14ac:dyDescent="0.35">
      <c r="A359" t="s">
        <v>77</v>
      </c>
      <c r="B359" t="str">
        <f>VLOOKUP(A359,'Respondents Category'!A:B,2,FALSE)</f>
        <v>4. Firm (Audit or Assurance Practitioners)</v>
      </c>
      <c r="C359" t="s">
        <v>93</v>
      </c>
      <c r="D359" t="s">
        <v>34</v>
      </c>
      <c r="E359" t="s">
        <v>72</v>
      </c>
      <c r="F359" s="10">
        <f t="shared" si="5"/>
        <v>1</v>
      </c>
    </row>
    <row r="360" spans="1:6" x14ac:dyDescent="0.35">
      <c r="A360" t="s">
        <v>77</v>
      </c>
      <c r="B360" t="str">
        <f>VLOOKUP(A360,'Respondents Category'!A:B,2,FALSE)</f>
        <v>4. Firm (Audit or Assurance Practitioners)</v>
      </c>
      <c r="C360" t="s">
        <v>93</v>
      </c>
      <c r="D360" t="s">
        <v>18</v>
      </c>
      <c r="E360" t="s">
        <v>82</v>
      </c>
      <c r="F360" s="10">
        <f t="shared" si="5"/>
        <v>0</v>
      </c>
    </row>
    <row r="361" spans="1:6" x14ac:dyDescent="0.35">
      <c r="A361" t="s">
        <v>77</v>
      </c>
      <c r="B361" t="str">
        <f>VLOOKUP(A361,'Respondents Category'!A:B,2,FALSE)</f>
        <v>4. Firm (Audit or Assurance Practitioners)</v>
      </c>
      <c r="C361" t="s">
        <v>93</v>
      </c>
      <c r="D361" t="s">
        <v>27</v>
      </c>
      <c r="E361" t="s">
        <v>82</v>
      </c>
      <c r="F361" s="10">
        <f t="shared" si="5"/>
        <v>0</v>
      </c>
    </row>
    <row r="362" spans="1:6" x14ac:dyDescent="0.35">
      <c r="A362" t="s">
        <v>77</v>
      </c>
      <c r="B362" t="str">
        <f>VLOOKUP(A362,'Respondents Category'!A:B,2,FALSE)</f>
        <v>4. Firm (Audit or Assurance Practitioners)</v>
      </c>
      <c r="C362" t="s">
        <v>93</v>
      </c>
      <c r="D362" t="s">
        <v>3</v>
      </c>
      <c r="E362" t="s">
        <v>82</v>
      </c>
      <c r="F362" s="10">
        <f t="shared" si="5"/>
        <v>0</v>
      </c>
    </row>
    <row r="363" spans="1:6" x14ac:dyDescent="0.35">
      <c r="A363" t="s">
        <v>77</v>
      </c>
      <c r="B363" t="str">
        <f>VLOOKUP(A363,'Respondents Category'!A:B,2,FALSE)</f>
        <v>4. Firm (Audit or Assurance Practitioners)</v>
      </c>
      <c r="C363" t="s">
        <v>93</v>
      </c>
      <c r="D363" t="s">
        <v>55</v>
      </c>
      <c r="E363" t="s">
        <v>82</v>
      </c>
      <c r="F363" s="10">
        <f t="shared" si="5"/>
        <v>0</v>
      </c>
    </row>
    <row r="364" spans="1:6" x14ac:dyDescent="0.35">
      <c r="A364" t="s">
        <v>77</v>
      </c>
      <c r="B364" t="str">
        <f>VLOOKUP(A364,'Respondents Category'!A:B,2,FALSE)</f>
        <v>4. Firm (Audit or Assurance Practitioners)</v>
      </c>
      <c r="C364" t="s">
        <v>94</v>
      </c>
      <c r="D364" t="s">
        <v>23</v>
      </c>
      <c r="E364" t="s">
        <v>72</v>
      </c>
      <c r="F364" s="10">
        <f t="shared" si="5"/>
        <v>1</v>
      </c>
    </row>
    <row r="365" spans="1:6" x14ac:dyDescent="0.35">
      <c r="A365" t="s">
        <v>77</v>
      </c>
      <c r="B365" t="str">
        <f>VLOOKUP(A365,'Respondents Category'!A:B,2,FALSE)</f>
        <v>4. Firm (Audit or Assurance Practitioners)</v>
      </c>
      <c r="C365" t="s">
        <v>94</v>
      </c>
      <c r="D365" t="s">
        <v>19</v>
      </c>
      <c r="E365" t="s">
        <v>82</v>
      </c>
      <c r="F365" s="10">
        <f t="shared" si="5"/>
        <v>0</v>
      </c>
    </row>
    <row r="366" spans="1:6" x14ac:dyDescent="0.35">
      <c r="A366" t="s">
        <v>77</v>
      </c>
      <c r="B366" t="str">
        <f>VLOOKUP(A366,'Respondents Category'!A:B,2,FALSE)</f>
        <v>4. Firm (Audit or Assurance Practitioners)</v>
      </c>
      <c r="C366" t="s">
        <v>94</v>
      </c>
      <c r="D366" t="s">
        <v>28</v>
      </c>
      <c r="E366" t="s">
        <v>82</v>
      </c>
      <c r="F366" s="10">
        <f t="shared" si="5"/>
        <v>0</v>
      </c>
    </row>
    <row r="367" spans="1:6" x14ac:dyDescent="0.35">
      <c r="A367" t="s">
        <v>77</v>
      </c>
      <c r="B367" t="str">
        <f>VLOOKUP(A367,'Respondents Category'!A:B,2,FALSE)</f>
        <v>4. Firm (Audit or Assurance Practitioners)</v>
      </c>
      <c r="C367" t="s">
        <v>94</v>
      </c>
      <c r="D367" t="s">
        <v>9</v>
      </c>
      <c r="E367" t="s">
        <v>82</v>
      </c>
      <c r="F367" s="10">
        <f t="shared" si="5"/>
        <v>0</v>
      </c>
    </row>
    <row r="368" spans="1:6" x14ac:dyDescent="0.35">
      <c r="A368" t="s">
        <v>77</v>
      </c>
      <c r="B368" t="str">
        <f>VLOOKUP(A368,'Respondents Category'!A:B,2,FALSE)</f>
        <v>4. Firm (Audit or Assurance Practitioners)</v>
      </c>
      <c r="C368" t="s">
        <v>94</v>
      </c>
      <c r="D368" t="s">
        <v>46</v>
      </c>
      <c r="E368" t="s">
        <v>82</v>
      </c>
      <c r="F368" s="10">
        <f t="shared" si="5"/>
        <v>0</v>
      </c>
    </row>
    <row r="369" spans="1:6" x14ac:dyDescent="0.35">
      <c r="A369" t="s">
        <v>77</v>
      </c>
      <c r="B369" t="str">
        <f>VLOOKUP(A369,'Respondents Category'!A:B,2,FALSE)</f>
        <v>4. Firm (Audit or Assurance Practitioners)</v>
      </c>
      <c r="C369" t="s">
        <v>95</v>
      </c>
      <c r="D369" t="s">
        <v>45</v>
      </c>
      <c r="E369" t="s">
        <v>72</v>
      </c>
      <c r="F369" s="10">
        <f t="shared" si="5"/>
        <v>1</v>
      </c>
    </row>
    <row r="370" spans="1:6" x14ac:dyDescent="0.35">
      <c r="A370" t="s">
        <v>77</v>
      </c>
      <c r="B370" t="str">
        <f>VLOOKUP(A370,'Respondents Category'!A:B,2,FALSE)</f>
        <v>4. Firm (Audit or Assurance Practitioners)</v>
      </c>
      <c r="C370" t="s">
        <v>95</v>
      </c>
      <c r="D370" t="s">
        <v>40</v>
      </c>
      <c r="E370" t="s">
        <v>82</v>
      </c>
      <c r="F370" s="10">
        <f t="shared" si="5"/>
        <v>0</v>
      </c>
    </row>
    <row r="371" spans="1:6" x14ac:dyDescent="0.35">
      <c r="A371" t="s">
        <v>77</v>
      </c>
      <c r="B371" t="str">
        <f>VLOOKUP(A371,'Respondents Category'!A:B,2,FALSE)</f>
        <v>4. Firm (Audit or Assurance Practitioners)</v>
      </c>
      <c r="C371" t="s">
        <v>95</v>
      </c>
      <c r="D371" t="s">
        <v>41</v>
      </c>
      <c r="E371" t="s">
        <v>82</v>
      </c>
      <c r="F371" s="10">
        <f t="shared" si="5"/>
        <v>0</v>
      </c>
    </row>
    <row r="372" spans="1:6" x14ac:dyDescent="0.35">
      <c r="A372" t="s">
        <v>77</v>
      </c>
      <c r="B372" t="str">
        <f>VLOOKUP(A372,'Respondents Category'!A:B,2,FALSE)</f>
        <v>4. Firm (Audit or Assurance Practitioners)</v>
      </c>
      <c r="C372" t="s">
        <v>95</v>
      </c>
      <c r="D372" t="s">
        <v>11</v>
      </c>
      <c r="E372" t="s">
        <v>82</v>
      </c>
      <c r="F372" s="10">
        <f t="shared" si="5"/>
        <v>0</v>
      </c>
    </row>
    <row r="373" spans="1:6" x14ac:dyDescent="0.35">
      <c r="A373" t="s">
        <v>77</v>
      </c>
      <c r="B373" t="str">
        <f>VLOOKUP(A373,'Respondents Category'!A:B,2,FALSE)</f>
        <v>4. Firm (Audit or Assurance Practitioners)</v>
      </c>
      <c r="C373" t="s">
        <v>95</v>
      </c>
      <c r="D373" t="s">
        <v>26</v>
      </c>
      <c r="E373" t="s">
        <v>82</v>
      </c>
      <c r="F373" s="10">
        <f t="shared" si="5"/>
        <v>0</v>
      </c>
    </row>
    <row r="374" spans="1:6" x14ac:dyDescent="0.35">
      <c r="A374" t="s">
        <v>77</v>
      </c>
      <c r="B374" t="str">
        <f>VLOOKUP(A374,'Respondents Category'!A:B,2,FALSE)</f>
        <v>4. Firm (Audit or Assurance Practitioners)</v>
      </c>
      <c r="C374" t="s">
        <v>96</v>
      </c>
      <c r="D374" t="s">
        <v>58</v>
      </c>
      <c r="E374" t="s">
        <v>72</v>
      </c>
      <c r="F374" s="10">
        <f t="shared" si="5"/>
        <v>1</v>
      </c>
    </row>
    <row r="375" spans="1:6" x14ac:dyDescent="0.35">
      <c r="A375" t="s">
        <v>77</v>
      </c>
      <c r="B375" t="str">
        <f>VLOOKUP(A375,'Respondents Category'!A:B,2,FALSE)</f>
        <v>4. Firm (Audit or Assurance Practitioners)</v>
      </c>
      <c r="C375" t="s">
        <v>96</v>
      </c>
      <c r="D375" t="s">
        <v>73</v>
      </c>
      <c r="E375" t="s">
        <v>82</v>
      </c>
      <c r="F375" s="10">
        <f t="shared" si="5"/>
        <v>0</v>
      </c>
    </row>
    <row r="376" spans="1:6" x14ac:dyDescent="0.35">
      <c r="A376" t="s">
        <v>77</v>
      </c>
      <c r="B376" t="str">
        <f>VLOOKUP(A376,'Respondents Category'!A:B,2,FALSE)</f>
        <v>4. Firm (Audit or Assurance Practitioners)</v>
      </c>
      <c r="C376" t="s">
        <v>96</v>
      </c>
      <c r="D376" t="s">
        <v>6</v>
      </c>
      <c r="E376" t="s">
        <v>82</v>
      </c>
      <c r="F376" s="10">
        <f t="shared" si="5"/>
        <v>0</v>
      </c>
    </row>
    <row r="377" spans="1:6" x14ac:dyDescent="0.35">
      <c r="A377" t="s">
        <v>77</v>
      </c>
      <c r="B377" t="str">
        <f>VLOOKUP(A377,'Respondents Category'!A:B,2,FALSE)</f>
        <v>4. Firm (Audit or Assurance Practitioners)</v>
      </c>
      <c r="C377" t="s">
        <v>96</v>
      </c>
      <c r="D377" t="s">
        <v>38</v>
      </c>
      <c r="E377" t="s">
        <v>82</v>
      </c>
      <c r="F377" s="10">
        <f t="shared" si="5"/>
        <v>0</v>
      </c>
    </row>
    <row r="378" spans="1:6" x14ac:dyDescent="0.35">
      <c r="A378" t="s">
        <v>77</v>
      </c>
      <c r="B378" t="str">
        <f>VLOOKUP(A378,'Respondents Category'!A:B,2,FALSE)</f>
        <v>4. Firm (Audit or Assurance Practitioners)</v>
      </c>
      <c r="C378" t="s">
        <v>96</v>
      </c>
      <c r="D378" t="s">
        <v>80</v>
      </c>
      <c r="E378" t="s">
        <v>82</v>
      </c>
      <c r="F378" s="10">
        <f t="shared" si="5"/>
        <v>0</v>
      </c>
    </row>
    <row r="379" spans="1:6" x14ac:dyDescent="0.35">
      <c r="A379" t="s">
        <v>77</v>
      </c>
      <c r="B379" t="str">
        <f>VLOOKUP(A379,'Respondents Category'!A:B,2,FALSE)</f>
        <v>4. Firm (Audit or Assurance Practitioners)</v>
      </c>
      <c r="C379" t="s">
        <v>97</v>
      </c>
      <c r="D379" t="s">
        <v>68</v>
      </c>
      <c r="E379" t="s">
        <v>82</v>
      </c>
      <c r="F379" s="10">
        <f t="shared" si="5"/>
        <v>0</v>
      </c>
    </row>
    <row r="380" spans="1:6" x14ac:dyDescent="0.35">
      <c r="A380" t="s">
        <v>77</v>
      </c>
      <c r="B380" t="str">
        <f>VLOOKUP(A380,'Respondents Category'!A:B,2,FALSE)</f>
        <v>4. Firm (Audit or Assurance Practitioners)</v>
      </c>
      <c r="C380" t="s">
        <v>97</v>
      </c>
      <c r="D380" t="s">
        <v>37</v>
      </c>
      <c r="E380" t="s">
        <v>72</v>
      </c>
      <c r="F380" s="10">
        <f t="shared" si="5"/>
        <v>1</v>
      </c>
    </row>
    <row r="381" spans="1:6" x14ac:dyDescent="0.35">
      <c r="A381" t="s">
        <v>77</v>
      </c>
      <c r="B381" t="str">
        <f>VLOOKUP(A381,'Respondents Category'!A:B,2,FALSE)</f>
        <v>4. Firm (Audit or Assurance Practitioners)</v>
      </c>
      <c r="C381" t="s">
        <v>97</v>
      </c>
      <c r="D381" t="s">
        <v>32</v>
      </c>
      <c r="E381" t="s">
        <v>82</v>
      </c>
      <c r="F381" s="10">
        <f t="shared" si="5"/>
        <v>0</v>
      </c>
    </row>
    <row r="382" spans="1:6" x14ac:dyDescent="0.35">
      <c r="A382" t="s">
        <v>77</v>
      </c>
      <c r="B382" t="str">
        <f>VLOOKUP(A382,'Respondents Category'!A:B,2,FALSE)</f>
        <v>4. Firm (Audit or Assurance Practitioners)</v>
      </c>
      <c r="C382" t="s">
        <v>98</v>
      </c>
      <c r="D382" t="s">
        <v>15</v>
      </c>
      <c r="E382" t="s">
        <v>82</v>
      </c>
      <c r="F382" s="10">
        <f t="shared" si="5"/>
        <v>0</v>
      </c>
    </row>
    <row r="383" spans="1:6" x14ac:dyDescent="0.35">
      <c r="A383" t="s">
        <v>77</v>
      </c>
      <c r="B383" t="str">
        <f>VLOOKUP(A383,'Respondents Category'!A:B,2,FALSE)</f>
        <v>4. Firm (Audit or Assurance Practitioners)</v>
      </c>
      <c r="C383" t="s">
        <v>98</v>
      </c>
      <c r="D383" t="s">
        <v>48</v>
      </c>
      <c r="E383" t="s">
        <v>72</v>
      </c>
      <c r="F383" s="10">
        <f t="shared" si="5"/>
        <v>1</v>
      </c>
    </row>
    <row r="384" spans="1:6" x14ac:dyDescent="0.35">
      <c r="A384" t="s">
        <v>77</v>
      </c>
      <c r="B384" t="str">
        <f>VLOOKUP(A384,'Respondents Category'!A:B,2,FALSE)</f>
        <v>4. Firm (Audit or Assurance Practitioners)</v>
      </c>
      <c r="C384" t="s">
        <v>99</v>
      </c>
      <c r="D384" t="s">
        <v>53</v>
      </c>
      <c r="E384" t="s">
        <v>72</v>
      </c>
      <c r="F384" s="10">
        <f t="shared" si="5"/>
        <v>1</v>
      </c>
    </row>
    <row r="385" spans="1:6" x14ac:dyDescent="0.35">
      <c r="A385" t="s">
        <v>77</v>
      </c>
      <c r="B385" t="str">
        <f>VLOOKUP(A385,'Respondents Category'!A:B,2,FALSE)</f>
        <v>4. Firm (Audit or Assurance Practitioners)</v>
      </c>
      <c r="C385" t="s">
        <v>99</v>
      </c>
      <c r="D385" t="s">
        <v>21</v>
      </c>
      <c r="E385" t="s">
        <v>82</v>
      </c>
      <c r="F385" s="10">
        <f t="shared" si="5"/>
        <v>0</v>
      </c>
    </row>
    <row r="386" spans="1:6" x14ac:dyDescent="0.35">
      <c r="A386" t="s">
        <v>31</v>
      </c>
      <c r="B386" t="str">
        <f>VLOOKUP(A386,'Respondents Category'!A:B,2,FALSE)</f>
        <v>4. Firm (Audit or Assurance Practitioners)</v>
      </c>
      <c r="C386" t="s">
        <v>92</v>
      </c>
      <c r="D386" t="s">
        <v>22</v>
      </c>
      <c r="E386" t="s">
        <v>82</v>
      </c>
      <c r="F386" s="10">
        <f t="shared" si="5"/>
        <v>0</v>
      </c>
    </row>
    <row r="387" spans="1:6" x14ac:dyDescent="0.35">
      <c r="A387" t="s">
        <v>31</v>
      </c>
      <c r="B387" t="str">
        <f>VLOOKUP(A387,'Respondents Category'!A:B,2,FALSE)</f>
        <v>4. Firm (Audit or Assurance Practitioners)</v>
      </c>
      <c r="C387" t="s">
        <v>92</v>
      </c>
      <c r="D387" t="s">
        <v>25</v>
      </c>
      <c r="E387" t="s">
        <v>72</v>
      </c>
      <c r="F387" s="10">
        <f t="shared" ref="F387:F450" si="6">IF(E387="Yes",1,0)</f>
        <v>1</v>
      </c>
    </row>
    <row r="388" spans="1:6" x14ac:dyDescent="0.35">
      <c r="A388" t="s">
        <v>31</v>
      </c>
      <c r="B388" t="str">
        <f>VLOOKUP(A388,'Respondents Category'!A:B,2,FALSE)</f>
        <v>4. Firm (Audit or Assurance Practitioners)</v>
      </c>
      <c r="C388" t="s">
        <v>92</v>
      </c>
      <c r="D388" t="s">
        <v>10</v>
      </c>
      <c r="E388" t="s">
        <v>82</v>
      </c>
      <c r="F388" s="10">
        <f t="shared" si="6"/>
        <v>0</v>
      </c>
    </row>
    <row r="389" spans="1:6" x14ac:dyDescent="0.35">
      <c r="A389" t="s">
        <v>31</v>
      </c>
      <c r="B389" t="str">
        <f>VLOOKUP(A389,'Respondents Category'!A:B,2,FALSE)</f>
        <v>4. Firm (Audit or Assurance Practitioners)</v>
      </c>
      <c r="C389" t="s">
        <v>92</v>
      </c>
      <c r="D389" t="s">
        <v>30</v>
      </c>
      <c r="E389" t="s">
        <v>82</v>
      </c>
      <c r="F389" s="10">
        <f t="shared" si="6"/>
        <v>0</v>
      </c>
    </row>
    <row r="390" spans="1:6" x14ac:dyDescent="0.35">
      <c r="A390" t="s">
        <v>31</v>
      </c>
      <c r="B390" t="str">
        <f>VLOOKUP(A390,'Respondents Category'!A:B,2,FALSE)</f>
        <v>4. Firm (Audit or Assurance Practitioners)</v>
      </c>
      <c r="C390" t="s">
        <v>92</v>
      </c>
      <c r="D390" t="s">
        <v>42</v>
      </c>
      <c r="E390" t="s">
        <v>82</v>
      </c>
      <c r="F390" s="10">
        <f t="shared" si="6"/>
        <v>0</v>
      </c>
    </row>
    <row r="391" spans="1:6" x14ac:dyDescent="0.35">
      <c r="A391" t="s">
        <v>31</v>
      </c>
      <c r="B391" t="str">
        <f>VLOOKUP(A391,'Respondents Category'!A:B,2,FALSE)</f>
        <v>4. Firm (Audit or Assurance Practitioners)</v>
      </c>
      <c r="C391" t="s">
        <v>93</v>
      </c>
      <c r="D391" t="s">
        <v>34</v>
      </c>
      <c r="E391" t="s">
        <v>72</v>
      </c>
      <c r="F391" s="10">
        <f t="shared" si="6"/>
        <v>1</v>
      </c>
    </row>
    <row r="392" spans="1:6" x14ac:dyDescent="0.35">
      <c r="A392" t="s">
        <v>31</v>
      </c>
      <c r="B392" t="str">
        <f>VLOOKUP(A392,'Respondents Category'!A:B,2,FALSE)</f>
        <v>4. Firm (Audit or Assurance Practitioners)</v>
      </c>
      <c r="C392" t="s">
        <v>93</v>
      </c>
      <c r="D392" t="s">
        <v>18</v>
      </c>
      <c r="E392" t="s">
        <v>82</v>
      </c>
      <c r="F392" s="10">
        <f t="shared" si="6"/>
        <v>0</v>
      </c>
    </row>
    <row r="393" spans="1:6" x14ac:dyDescent="0.35">
      <c r="A393" t="s">
        <v>31</v>
      </c>
      <c r="B393" t="str">
        <f>VLOOKUP(A393,'Respondents Category'!A:B,2,FALSE)</f>
        <v>4. Firm (Audit or Assurance Practitioners)</v>
      </c>
      <c r="C393" t="s">
        <v>93</v>
      </c>
      <c r="D393" t="s">
        <v>27</v>
      </c>
      <c r="E393" t="s">
        <v>82</v>
      </c>
      <c r="F393" s="10">
        <f t="shared" si="6"/>
        <v>0</v>
      </c>
    </row>
    <row r="394" spans="1:6" x14ac:dyDescent="0.35">
      <c r="A394" t="s">
        <v>31</v>
      </c>
      <c r="B394" t="str">
        <f>VLOOKUP(A394,'Respondents Category'!A:B,2,FALSE)</f>
        <v>4. Firm (Audit or Assurance Practitioners)</v>
      </c>
      <c r="C394" t="s">
        <v>93</v>
      </c>
      <c r="D394" t="s">
        <v>3</v>
      </c>
      <c r="E394" t="s">
        <v>82</v>
      </c>
      <c r="F394" s="10">
        <f t="shared" si="6"/>
        <v>0</v>
      </c>
    </row>
    <row r="395" spans="1:6" x14ac:dyDescent="0.35">
      <c r="A395" t="s">
        <v>31</v>
      </c>
      <c r="B395" t="str">
        <f>VLOOKUP(A395,'Respondents Category'!A:B,2,FALSE)</f>
        <v>4. Firm (Audit or Assurance Practitioners)</v>
      </c>
      <c r="C395" t="s">
        <v>93</v>
      </c>
      <c r="D395" t="s">
        <v>55</v>
      </c>
      <c r="E395" t="s">
        <v>82</v>
      </c>
      <c r="F395" s="10">
        <f t="shared" si="6"/>
        <v>0</v>
      </c>
    </row>
    <row r="396" spans="1:6" x14ac:dyDescent="0.35">
      <c r="A396" t="s">
        <v>31</v>
      </c>
      <c r="B396" t="str">
        <f>VLOOKUP(A396,'Respondents Category'!A:B,2,FALSE)</f>
        <v>4. Firm (Audit or Assurance Practitioners)</v>
      </c>
      <c r="C396" t="s">
        <v>94</v>
      </c>
      <c r="D396" t="s">
        <v>23</v>
      </c>
      <c r="E396" t="s">
        <v>72</v>
      </c>
      <c r="F396" s="10">
        <f t="shared" si="6"/>
        <v>1</v>
      </c>
    </row>
    <row r="397" spans="1:6" x14ac:dyDescent="0.35">
      <c r="A397" t="s">
        <v>31</v>
      </c>
      <c r="B397" t="str">
        <f>VLOOKUP(A397,'Respondents Category'!A:B,2,FALSE)</f>
        <v>4. Firm (Audit or Assurance Practitioners)</v>
      </c>
      <c r="C397" t="s">
        <v>94</v>
      </c>
      <c r="D397" t="s">
        <v>19</v>
      </c>
      <c r="E397" t="s">
        <v>82</v>
      </c>
      <c r="F397" s="10">
        <f t="shared" si="6"/>
        <v>0</v>
      </c>
    </row>
    <row r="398" spans="1:6" x14ac:dyDescent="0.35">
      <c r="A398" t="s">
        <v>31</v>
      </c>
      <c r="B398" t="str">
        <f>VLOOKUP(A398,'Respondents Category'!A:B,2,FALSE)</f>
        <v>4. Firm (Audit or Assurance Practitioners)</v>
      </c>
      <c r="C398" t="s">
        <v>94</v>
      </c>
      <c r="D398" t="s">
        <v>28</v>
      </c>
      <c r="E398" t="s">
        <v>82</v>
      </c>
      <c r="F398" s="10">
        <f t="shared" si="6"/>
        <v>0</v>
      </c>
    </row>
    <row r="399" spans="1:6" x14ac:dyDescent="0.35">
      <c r="A399" t="s">
        <v>31</v>
      </c>
      <c r="B399" t="str">
        <f>VLOOKUP(A399,'Respondents Category'!A:B,2,FALSE)</f>
        <v>4. Firm (Audit or Assurance Practitioners)</v>
      </c>
      <c r="C399" t="s">
        <v>94</v>
      </c>
      <c r="D399" t="s">
        <v>9</v>
      </c>
      <c r="E399" t="s">
        <v>82</v>
      </c>
      <c r="F399" s="10">
        <f t="shared" si="6"/>
        <v>0</v>
      </c>
    </row>
    <row r="400" spans="1:6" x14ac:dyDescent="0.35">
      <c r="A400" t="s">
        <v>31</v>
      </c>
      <c r="B400" t="str">
        <f>VLOOKUP(A400,'Respondents Category'!A:B,2,FALSE)</f>
        <v>4. Firm (Audit or Assurance Practitioners)</v>
      </c>
      <c r="C400" t="s">
        <v>94</v>
      </c>
      <c r="D400" t="s">
        <v>46</v>
      </c>
      <c r="E400" t="s">
        <v>82</v>
      </c>
      <c r="F400" s="10">
        <f t="shared" si="6"/>
        <v>0</v>
      </c>
    </row>
    <row r="401" spans="1:6" x14ac:dyDescent="0.35">
      <c r="A401" t="s">
        <v>31</v>
      </c>
      <c r="B401" t="str">
        <f>VLOOKUP(A401,'Respondents Category'!A:B,2,FALSE)</f>
        <v>4. Firm (Audit or Assurance Practitioners)</v>
      </c>
      <c r="C401" t="s">
        <v>95</v>
      </c>
      <c r="D401" t="s">
        <v>45</v>
      </c>
      <c r="E401" t="s">
        <v>72</v>
      </c>
      <c r="F401" s="10">
        <f t="shared" si="6"/>
        <v>1</v>
      </c>
    </row>
    <row r="402" spans="1:6" x14ac:dyDescent="0.35">
      <c r="A402" t="s">
        <v>31</v>
      </c>
      <c r="B402" t="str">
        <f>VLOOKUP(A402,'Respondents Category'!A:B,2,FALSE)</f>
        <v>4. Firm (Audit or Assurance Practitioners)</v>
      </c>
      <c r="C402" t="s">
        <v>95</v>
      </c>
      <c r="D402" t="s">
        <v>40</v>
      </c>
      <c r="E402" t="s">
        <v>82</v>
      </c>
      <c r="F402" s="10">
        <f t="shared" si="6"/>
        <v>0</v>
      </c>
    </row>
    <row r="403" spans="1:6" x14ac:dyDescent="0.35">
      <c r="A403" t="s">
        <v>31</v>
      </c>
      <c r="B403" t="str">
        <f>VLOOKUP(A403,'Respondents Category'!A:B,2,FALSE)</f>
        <v>4. Firm (Audit or Assurance Practitioners)</v>
      </c>
      <c r="C403" t="s">
        <v>95</v>
      </c>
      <c r="D403" t="s">
        <v>41</v>
      </c>
      <c r="E403" t="s">
        <v>82</v>
      </c>
      <c r="F403" s="10">
        <f t="shared" si="6"/>
        <v>0</v>
      </c>
    </row>
    <row r="404" spans="1:6" x14ac:dyDescent="0.35">
      <c r="A404" t="s">
        <v>31</v>
      </c>
      <c r="B404" t="str">
        <f>VLOOKUP(A404,'Respondents Category'!A:B,2,FALSE)</f>
        <v>4. Firm (Audit or Assurance Practitioners)</v>
      </c>
      <c r="C404" t="s">
        <v>95</v>
      </c>
      <c r="D404" t="s">
        <v>11</v>
      </c>
      <c r="E404" t="s">
        <v>82</v>
      </c>
      <c r="F404" s="10">
        <f t="shared" si="6"/>
        <v>0</v>
      </c>
    </row>
    <row r="405" spans="1:6" x14ac:dyDescent="0.35">
      <c r="A405" t="s">
        <v>31</v>
      </c>
      <c r="B405" t="str">
        <f>VLOOKUP(A405,'Respondents Category'!A:B,2,FALSE)</f>
        <v>4. Firm (Audit or Assurance Practitioners)</v>
      </c>
      <c r="C405" t="s">
        <v>95</v>
      </c>
      <c r="D405" t="s">
        <v>26</v>
      </c>
      <c r="E405" t="s">
        <v>82</v>
      </c>
      <c r="F405" s="10">
        <f t="shared" si="6"/>
        <v>0</v>
      </c>
    </row>
    <row r="406" spans="1:6" x14ac:dyDescent="0.35">
      <c r="A406" t="s">
        <v>31</v>
      </c>
      <c r="B406" t="str">
        <f>VLOOKUP(A406,'Respondents Category'!A:B,2,FALSE)</f>
        <v>4. Firm (Audit or Assurance Practitioners)</v>
      </c>
      <c r="C406" t="s">
        <v>96</v>
      </c>
      <c r="D406" t="s">
        <v>58</v>
      </c>
      <c r="E406" t="s">
        <v>72</v>
      </c>
      <c r="F406" s="10">
        <f t="shared" si="6"/>
        <v>1</v>
      </c>
    </row>
    <row r="407" spans="1:6" x14ac:dyDescent="0.35">
      <c r="A407" t="s">
        <v>31</v>
      </c>
      <c r="B407" t="str">
        <f>VLOOKUP(A407,'Respondents Category'!A:B,2,FALSE)</f>
        <v>4. Firm (Audit or Assurance Practitioners)</v>
      </c>
      <c r="C407" t="s">
        <v>96</v>
      </c>
      <c r="D407" t="s">
        <v>73</v>
      </c>
      <c r="E407" t="s">
        <v>82</v>
      </c>
      <c r="F407" s="10">
        <f t="shared" si="6"/>
        <v>0</v>
      </c>
    </row>
    <row r="408" spans="1:6" x14ac:dyDescent="0.35">
      <c r="A408" t="s">
        <v>31</v>
      </c>
      <c r="B408" t="str">
        <f>VLOOKUP(A408,'Respondents Category'!A:B,2,FALSE)</f>
        <v>4. Firm (Audit or Assurance Practitioners)</v>
      </c>
      <c r="C408" t="s">
        <v>96</v>
      </c>
      <c r="D408" t="s">
        <v>6</v>
      </c>
      <c r="E408" t="s">
        <v>82</v>
      </c>
      <c r="F408" s="10">
        <f t="shared" si="6"/>
        <v>0</v>
      </c>
    </row>
    <row r="409" spans="1:6" x14ac:dyDescent="0.35">
      <c r="A409" t="s">
        <v>31</v>
      </c>
      <c r="B409" t="str">
        <f>VLOOKUP(A409,'Respondents Category'!A:B,2,FALSE)</f>
        <v>4. Firm (Audit or Assurance Practitioners)</v>
      </c>
      <c r="C409" t="s">
        <v>96</v>
      </c>
      <c r="D409" t="s">
        <v>38</v>
      </c>
      <c r="E409" t="s">
        <v>82</v>
      </c>
      <c r="F409" s="10">
        <f t="shared" si="6"/>
        <v>0</v>
      </c>
    </row>
    <row r="410" spans="1:6" x14ac:dyDescent="0.35">
      <c r="A410" t="s">
        <v>31</v>
      </c>
      <c r="B410" t="str">
        <f>VLOOKUP(A410,'Respondents Category'!A:B,2,FALSE)</f>
        <v>4. Firm (Audit or Assurance Practitioners)</v>
      </c>
      <c r="C410" t="s">
        <v>96</v>
      </c>
      <c r="D410" t="s">
        <v>80</v>
      </c>
      <c r="E410" t="s">
        <v>82</v>
      </c>
      <c r="F410" s="10">
        <f t="shared" si="6"/>
        <v>0</v>
      </c>
    </row>
    <row r="411" spans="1:6" x14ac:dyDescent="0.35">
      <c r="A411" t="s">
        <v>31</v>
      </c>
      <c r="B411" t="str">
        <f>VLOOKUP(A411,'Respondents Category'!A:B,2,FALSE)</f>
        <v>4. Firm (Audit or Assurance Practitioners)</v>
      </c>
      <c r="C411" t="s">
        <v>97</v>
      </c>
      <c r="D411" t="s">
        <v>68</v>
      </c>
      <c r="E411" t="s">
        <v>72</v>
      </c>
      <c r="F411" s="10">
        <f t="shared" si="6"/>
        <v>1</v>
      </c>
    </row>
    <row r="412" spans="1:6" x14ac:dyDescent="0.35">
      <c r="A412" t="s">
        <v>31</v>
      </c>
      <c r="B412" t="str">
        <f>VLOOKUP(A412,'Respondents Category'!A:B,2,FALSE)</f>
        <v>4. Firm (Audit or Assurance Practitioners)</v>
      </c>
      <c r="C412" t="s">
        <v>97</v>
      </c>
      <c r="D412" t="s">
        <v>37</v>
      </c>
      <c r="E412" t="s">
        <v>82</v>
      </c>
      <c r="F412" s="10">
        <f t="shared" si="6"/>
        <v>0</v>
      </c>
    </row>
    <row r="413" spans="1:6" x14ac:dyDescent="0.35">
      <c r="A413" t="s">
        <v>31</v>
      </c>
      <c r="B413" t="str">
        <f>VLOOKUP(A413,'Respondents Category'!A:B,2,FALSE)</f>
        <v>4. Firm (Audit or Assurance Practitioners)</v>
      </c>
      <c r="C413" t="s">
        <v>97</v>
      </c>
      <c r="D413" t="s">
        <v>32</v>
      </c>
      <c r="E413" t="s">
        <v>82</v>
      </c>
      <c r="F413" s="10">
        <f t="shared" si="6"/>
        <v>0</v>
      </c>
    </row>
    <row r="414" spans="1:6" x14ac:dyDescent="0.35">
      <c r="A414" t="s">
        <v>31</v>
      </c>
      <c r="B414" t="str">
        <f>VLOOKUP(A414,'Respondents Category'!A:B,2,FALSE)</f>
        <v>4. Firm (Audit or Assurance Practitioners)</v>
      </c>
      <c r="C414" t="s">
        <v>98</v>
      </c>
      <c r="D414" t="s">
        <v>15</v>
      </c>
      <c r="E414" t="s">
        <v>82</v>
      </c>
      <c r="F414" s="10">
        <f t="shared" si="6"/>
        <v>0</v>
      </c>
    </row>
    <row r="415" spans="1:6" x14ac:dyDescent="0.35">
      <c r="A415" t="s">
        <v>31</v>
      </c>
      <c r="B415" t="str">
        <f>VLOOKUP(A415,'Respondents Category'!A:B,2,FALSE)</f>
        <v>4. Firm (Audit or Assurance Practitioners)</v>
      </c>
      <c r="C415" t="s">
        <v>98</v>
      </c>
      <c r="D415" t="s">
        <v>48</v>
      </c>
      <c r="E415" t="s">
        <v>72</v>
      </c>
      <c r="F415" s="10">
        <f t="shared" si="6"/>
        <v>1</v>
      </c>
    </row>
    <row r="416" spans="1:6" x14ac:dyDescent="0.35">
      <c r="A416" t="s">
        <v>31</v>
      </c>
      <c r="B416" t="str">
        <f>VLOOKUP(A416,'Respondents Category'!A:B,2,FALSE)</f>
        <v>4. Firm (Audit or Assurance Practitioners)</v>
      </c>
      <c r="C416" t="s">
        <v>99</v>
      </c>
      <c r="D416" t="s">
        <v>53</v>
      </c>
      <c r="E416" t="s">
        <v>72</v>
      </c>
      <c r="F416" s="10">
        <f t="shared" si="6"/>
        <v>1</v>
      </c>
    </row>
    <row r="417" spans="1:6" x14ac:dyDescent="0.35">
      <c r="A417" t="s">
        <v>31</v>
      </c>
      <c r="B417" t="str">
        <f>VLOOKUP(A417,'Respondents Category'!A:B,2,FALSE)</f>
        <v>4. Firm (Audit or Assurance Practitioners)</v>
      </c>
      <c r="C417" t="s">
        <v>99</v>
      </c>
      <c r="D417" t="s">
        <v>21</v>
      </c>
      <c r="E417" t="s">
        <v>82</v>
      </c>
      <c r="F417" s="10">
        <f t="shared" si="6"/>
        <v>0</v>
      </c>
    </row>
    <row r="418" spans="1:6" x14ac:dyDescent="0.35">
      <c r="A418" t="s">
        <v>65</v>
      </c>
      <c r="B418" t="str">
        <f>VLOOKUP(A418,'Respondents Category'!A:B,2,FALSE)</f>
        <v>5. Professional Accountancy or Other Professional Organizations</v>
      </c>
      <c r="C418" t="s">
        <v>92</v>
      </c>
      <c r="D418" t="s">
        <v>22</v>
      </c>
      <c r="E418" t="s">
        <v>82</v>
      </c>
      <c r="F418" s="10">
        <f t="shared" si="6"/>
        <v>0</v>
      </c>
    </row>
    <row r="419" spans="1:6" x14ac:dyDescent="0.35">
      <c r="A419" t="s">
        <v>65</v>
      </c>
      <c r="B419" t="str">
        <f>VLOOKUP(A419,'Respondents Category'!A:B,2,FALSE)</f>
        <v>5. Professional Accountancy or Other Professional Organizations</v>
      </c>
      <c r="C419" t="s">
        <v>92</v>
      </c>
      <c r="D419" t="s">
        <v>25</v>
      </c>
      <c r="E419" t="s">
        <v>72</v>
      </c>
      <c r="F419" s="10">
        <f t="shared" si="6"/>
        <v>1</v>
      </c>
    </row>
    <row r="420" spans="1:6" x14ac:dyDescent="0.35">
      <c r="A420" t="s">
        <v>65</v>
      </c>
      <c r="B420" t="str">
        <f>VLOOKUP(A420,'Respondents Category'!A:B,2,FALSE)</f>
        <v>5. Professional Accountancy or Other Professional Organizations</v>
      </c>
      <c r="C420" t="s">
        <v>92</v>
      </c>
      <c r="D420" t="s">
        <v>10</v>
      </c>
      <c r="E420" t="s">
        <v>82</v>
      </c>
      <c r="F420" s="10">
        <f t="shared" si="6"/>
        <v>0</v>
      </c>
    </row>
    <row r="421" spans="1:6" x14ac:dyDescent="0.35">
      <c r="A421" t="s">
        <v>65</v>
      </c>
      <c r="B421" t="str">
        <f>VLOOKUP(A421,'Respondents Category'!A:B,2,FALSE)</f>
        <v>5. Professional Accountancy or Other Professional Organizations</v>
      </c>
      <c r="C421" t="s">
        <v>92</v>
      </c>
      <c r="D421" t="s">
        <v>30</v>
      </c>
      <c r="E421" t="s">
        <v>82</v>
      </c>
      <c r="F421" s="10">
        <f t="shared" si="6"/>
        <v>0</v>
      </c>
    </row>
    <row r="422" spans="1:6" x14ac:dyDescent="0.35">
      <c r="A422" t="s">
        <v>65</v>
      </c>
      <c r="B422" t="str">
        <f>VLOOKUP(A422,'Respondents Category'!A:B,2,FALSE)</f>
        <v>5. Professional Accountancy or Other Professional Organizations</v>
      </c>
      <c r="C422" t="s">
        <v>92</v>
      </c>
      <c r="D422" t="s">
        <v>42</v>
      </c>
      <c r="E422" t="s">
        <v>82</v>
      </c>
      <c r="F422" s="10">
        <f t="shared" si="6"/>
        <v>0</v>
      </c>
    </row>
    <row r="423" spans="1:6" x14ac:dyDescent="0.35">
      <c r="A423" t="s">
        <v>65</v>
      </c>
      <c r="B423" t="str">
        <f>VLOOKUP(A423,'Respondents Category'!A:B,2,FALSE)</f>
        <v>5. Professional Accountancy or Other Professional Organizations</v>
      </c>
      <c r="C423" t="s">
        <v>93</v>
      </c>
      <c r="D423" t="s">
        <v>34</v>
      </c>
      <c r="E423" t="s">
        <v>82</v>
      </c>
      <c r="F423" s="10">
        <f t="shared" si="6"/>
        <v>0</v>
      </c>
    </row>
    <row r="424" spans="1:6" x14ac:dyDescent="0.35">
      <c r="A424" t="s">
        <v>65</v>
      </c>
      <c r="B424" t="str">
        <f>VLOOKUP(A424,'Respondents Category'!A:B,2,FALSE)</f>
        <v>5. Professional Accountancy or Other Professional Organizations</v>
      </c>
      <c r="C424" t="s">
        <v>93</v>
      </c>
      <c r="D424" t="s">
        <v>18</v>
      </c>
      <c r="E424" t="s">
        <v>72</v>
      </c>
      <c r="F424" s="10">
        <f t="shared" si="6"/>
        <v>1</v>
      </c>
    </row>
    <row r="425" spans="1:6" x14ac:dyDescent="0.35">
      <c r="A425" t="s">
        <v>65</v>
      </c>
      <c r="B425" t="str">
        <f>VLOOKUP(A425,'Respondents Category'!A:B,2,FALSE)</f>
        <v>5. Professional Accountancy or Other Professional Organizations</v>
      </c>
      <c r="C425" t="s">
        <v>93</v>
      </c>
      <c r="D425" t="s">
        <v>27</v>
      </c>
      <c r="E425" t="s">
        <v>82</v>
      </c>
      <c r="F425" s="10">
        <f t="shared" si="6"/>
        <v>0</v>
      </c>
    </row>
    <row r="426" spans="1:6" x14ac:dyDescent="0.35">
      <c r="A426" t="s">
        <v>65</v>
      </c>
      <c r="B426" t="str">
        <f>VLOOKUP(A426,'Respondents Category'!A:B,2,FALSE)</f>
        <v>5. Professional Accountancy or Other Professional Organizations</v>
      </c>
      <c r="C426" t="s">
        <v>93</v>
      </c>
      <c r="D426" t="s">
        <v>3</v>
      </c>
      <c r="E426" t="s">
        <v>82</v>
      </c>
      <c r="F426" s="10">
        <f t="shared" si="6"/>
        <v>0</v>
      </c>
    </row>
    <row r="427" spans="1:6" x14ac:dyDescent="0.35">
      <c r="A427" t="s">
        <v>65</v>
      </c>
      <c r="B427" t="str">
        <f>VLOOKUP(A427,'Respondents Category'!A:B,2,FALSE)</f>
        <v>5. Professional Accountancy or Other Professional Organizations</v>
      </c>
      <c r="C427" t="s">
        <v>93</v>
      </c>
      <c r="D427" t="s">
        <v>55</v>
      </c>
      <c r="E427" t="s">
        <v>82</v>
      </c>
      <c r="F427" s="10">
        <f t="shared" si="6"/>
        <v>0</v>
      </c>
    </row>
    <row r="428" spans="1:6" x14ac:dyDescent="0.35">
      <c r="A428" t="s">
        <v>65</v>
      </c>
      <c r="B428" t="str">
        <f>VLOOKUP(A428,'Respondents Category'!A:B,2,FALSE)</f>
        <v>5. Professional Accountancy or Other Professional Organizations</v>
      </c>
      <c r="C428" t="s">
        <v>94</v>
      </c>
      <c r="D428" t="s">
        <v>23</v>
      </c>
      <c r="E428" t="s">
        <v>82</v>
      </c>
      <c r="F428" s="10">
        <f t="shared" si="6"/>
        <v>0</v>
      </c>
    </row>
    <row r="429" spans="1:6" x14ac:dyDescent="0.35">
      <c r="A429" t="s">
        <v>65</v>
      </c>
      <c r="B429" t="str">
        <f>VLOOKUP(A429,'Respondents Category'!A:B,2,FALSE)</f>
        <v>5. Professional Accountancy or Other Professional Organizations</v>
      </c>
      <c r="C429" t="s">
        <v>94</v>
      </c>
      <c r="D429" t="s">
        <v>19</v>
      </c>
      <c r="E429" t="s">
        <v>72</v>
      </c>
      <c r="F429" s="10">
        <f t="shared" si="6"/>
        <v>1</v>
      </c>
    </row>
    <row r="430" spans="1:6" x14ac:dyDescent="0.35">
      <c r="A430" t="s">
        <v>65</v>
      </c>
      <c r="B430" t="str">
        <f>VLOOKUP(A430,'Respondents Category'!A:B,2,FALSE)</f>
        <v>5. Professional Accountancy or Other Professional Organizations</v>
      </c>
      <c r="C430" t="s">
        <v>94</v>
      </c>
      <c r="D430" t="s">
        <v>28</v>
      </c>
      <c r="E430" t="s">
        <v>82</v>
      </c>
      <c r="F430" s="10">
        <f t="shared" si="6"/>
        <v>0</v>
      </c>
    </row>
    <row r="431" spans="1:6" x14ac:dyDescent="0.35">
      <c r="A431" t="s">
        <v>65</v>
      </c>
      <c r="B431" t="str">
        <f>VLOOKUP(A431,'Respondents Category'!A:B,2,FALSE)</f>
        <v>5. Professional Accountancy or Other Professional Organizations</v>
      </c>
      <c r="C431" t="s">
        <v>94</v>
      </c>
      <c r="D431" t="s">
        <v>9</v>
      </c>
      <c r="E431" t="s">
        <v>82</v>
      </c>
      <c r="F431" s="10">
        <f t="shared" si="6"/>
        <v>0</v>
      </c>
    </row>
    <row r="432" spans="1:6" x14ac:dyDescent="0.35">
      <c r="A432" t="s">
        <v>65</v>
      </c>
      <c r="B432" t="str">
        <f>VLOOKUP(A432,'Respondents Category'!A:B,2,FALSE)</f>
        <v>5. Professional Accountancy or Other Professional Organizations</v>
      </c>
      <c r="C432" t="s">
        <v>94</v>
      </c>
      <c r="D432" t="s">
        <v>46</v>
      </c>
      <c r="E432" t="s">
        <v>82</v>
      </c>
      <c r="F432" s="10">
        <f t="shared" si="6"/>
        <v>0</v>
      </c>
    </row>
    <row r="433" spans="1:6" x14ac:dyDescent="0.35">
      <c r="A433" t="s">
        <v>65</v>
      </c>
      <c r="B433" t="str">
        <f>VLOOKUP(A433,'Respondents Category'!A:B,2,FALSE)</f>
        <v>5. Professional Accountancy or Other Professional Organizations</v>
      </c>
      <c r="C433" t="s">
        <v>95</v>
      </c>
      <c r="D433" t="s">
        <v>45</v>
      </c>
      <c r="E433" t="s">
        <v>82</v>
      </c>
      <c r="F433" s="10">
        <f t="shared" si="6"/>
        <v>0</v>
      </c>
    </row>
    <row r="434" spans="1:6" x14ac:dyDescent="0.35">
      <c r="A434" t="s">
        <v>65</v>
      </c>
      <c r="B434" t="str">
        <f>VLOOKUP(A434,'Respondents Category'!A:B,2,FALSE)</f>
        <v>5. Professional Accountancy or Other Professional Organizations</v>
      </c>
      <c r="C434" t="s">
        <v>95</v>
      </c>
      <c r="D434" t="s">
        <v>40</v>
      </c>
      <c r="E434" t="s">
        <v>72</v>
      </c>
      <c r="F434" s="10">
        <f t="shared" si="6"/>
        <v>1</v>
      </c>
    </row>
    <row r="435" spans="1:6" x14ac:dyDescent="0.35">
      <c r="A435" t="s">
        <v>65</v>
      </c>
      <c r="B435" t="str">
        <f>VLOOKUP(A435,'Respondents Category'!A:B,2,FALSE)</f>
        <v>5. Professional Accountancy or Other Professional Organizations</v>
      </c>
      <c r="C435" t="s">
        <v>95</v>
      </c>
      <c r="D435" t="s">
        <v>41</v>
      </c>
      <c r="E435" t="s">
        <v>82</v>
      </c>
      <c r="F435" s="10">
        <f t="shared" si="6"/>
        <v>0</v>
      </c>
    </row>
    <row r="436" spans="1:6" x14ac:dyDescent="0.35">
      <c r="A436" t="s">
        <v>65</v>
      </c>
      <c r="B436" t="str">
        <f>VLOOKUP(A436,'Respondents Category'!A:B,2,FALSE)</f>
        <v>5. Professional Accountancy or Other Professional Organizations</v>
      </c>
      <c r="C436" t="s">
        <v>95</v>
      </c>
      <c r="D436" t="s">
        <v>11</v>
      </c>
      <c r="E436" t="s">
        <v>82</v>
      </c>
      <c r="F436" s="10">
        <f t="shared" si="6"/>
        <v>0</v>
      </c>
    </row>
    <row r="437" spans="1:6" x14ac:dyDescent="0.35">
      <c r="A437" t="s">
        <v>65</v>
      </c>
      <c r="B437" t="str">
        <f>VLOOKUP(A437,'Respondents Category'!A:B,2,FALSE)</f>
        <v>5. Professional Accountancy or Other Professional Organizations</v>
      </c>
      <c r="C437" t="s">
        <v>95</v>
      </c>
      <c r="D437" t="s">
        <v>26</v>
      </c>
      <c r="E437" t="s">
        <v>82</v>
      </c>
      <c r="F437" s="10">
        <f t="shared" si="6"/>
        <v>0</v>
      </c>
    </row>
    <row r="438" spans="1:6" x14ac:dyDescent="0.35">
      <c r="A438" t="s">
        <v>65</v>
      </c>
      <c r="B438" t="str">
        <f>VLOOKUP(A438,'Respondents Category'!A:B,2,FALSE)</f>
        <v>5. Professional Accountancy or Other Professional Organizations</v>
      </c>
      <c r="C438" t="s">
        <v>96</v>
      </c>
      <c r="D438" t="s">
        <v>58</v>
      </c>
      <c r="E438" t="s">
        <v>82</v>
      </c>
      <c r="F438" s="10">
        <f t="shared" si="6"/>
        <v>0</v>
      </c>
    </row>
    <row r="439" spans="1:6" x14ac:dyDescent="0.35">
      <c r="A439" t="s">
        <v>65</v>
      </c>
      <c r="B439" t="str">
        <f>VLOOKUP(A439,'Respondents Category'!A:B,2,FALSE)</f>
        <v>5. Professional Accountancy or Other Professional Organizations</v>
      </c>
      <c r="C439" t="s">
        <v>96</v>
      </c>
      <c r="D439" t="s">
        <v>73</v>
      </c>
      <c r="E439" t="s">
        <v>72</v>
      </c>
      <c r="F439" s="10">
        <f t="shared" si="6"/>
        <v>1</v>
      </c>
    </row>
    <row r="440" spans="1:6" x14ac:dyDescent="0.35">
      <c r="A440" t="s">
        <v>65</v>
      </c>
      <c r="B440" t="str">
        <f>VLOOKUP(A440,'Respondents Category'!A:B,2,FALSE)</f>
        <v>5. Professional Accountancy or Other Professional Organizations</v>
      </c>
      <c r="C440" t="s">
        <v>96</v>
      </c>
      <c r="D440" t="s">
        <v>6</v>
      </c>
      <c r="E440" t="s">
        <v>82</v>
      </c>
      <c r="F440" s="10">
        <f t="shared" si="6"/>
        <v>0</v>
      </c>
    </row>
    <row r="441" spans="1:6" x14ac:dyDescent="0.35">
      <c r="A441" t="s">
        <v>65</v>
      </c>
      <c r="B441" t="str">
        <f>VLOOKUP(A441,'Respondents Category'!A:B,2,FALSE)</f>
        <v>5. Professional Accountancy or Other Professional Organizations</v>
      </c>
      <c r="C441" t="s">
        <v>96</v>
      </c>
      <c r="D441" t="s">
        <v>38</v>
      </c>
      <c r="E441" t="s">
        <v>82</v>
      </c>
      <c r="F441" s="10">
        <f t="shared" si="6"/>
        <v>0</v>
      </c>
    </row>
    <row r="442" spans="1:6" x14ac:dyDescent="0.35">
      <c r="A442" t="s">
        <v>65</v>
      </c>
      <c r="B442" t="str">
        <f>VLOOKUP(A442,'Respondents Category'!A:B,2,FALSE)</f>
        <v>5. Professional Accountancy or Other Professional Organizations</v>
      </c>
      <c r="C442" t="s">
        <v>96</v>
      </c>
      <c r="D442" t="s">
        <v>80</v>
      </c>
      <c r="E442" t="s">
        <v>82</v>
      </c>
      <c r="F442" s="10">
        <f t="shared" si="6"/>
        <v>0</v>
      </c>
    </row>
    <row r="443" spans="1:6" x14ac:dyDescent="0.35">
      <c r="A443" t="s">
        <v>65</v>
      </c>
      <c r="B443" t="str">
        <f>VLOOKUP(A443,'Respondents Category'!A:B,2,FALSE)</f>
        <v>5. Professional Accountancy or Other Professional Organizations</v>
      </c>
      <c r="C443" t="s">
        <v>97</v>
      </c>
      <c r="D443" t="s">
        <v>68</v>
      </c>
      <c r="E443" t="s">
        <v>72</v>
      </c>
      <c r="F443" s="10">
        <f t="shared" si="6"/>
        <v>1</v>
      </c>
    </row>
    <row r="444" spans="1:6" x14ac:dyDescent="0.35">
      <c r="A444" t="s">
        <v>65</v>
      </c>
      <c r="B444" t="str">
        <f>VLOOKUP(A444,'Respondents Category'!A:B,2,FALSE)</f>
        <v>5. Professional Accountancy or Other Professional Organizations</v>
      </c>
      <c r="C444" t="s">
        <v>97</v>
      </c>
      <c r="D444" t="s">
        <v>37</v>
      </c>
      <c r="E444" t="s">
        <v>82</v>
      </c>
      <c r="F444" s="10">
        <f t="shared" si="6"/>
        <v>0</v>
      </c>
    </row>
    <row r="445" spans="1:6" x14ac:dyDescent="0.35">
      <c r="A445" t="s">
        <v>65</v>
      </c>
      <c r="B445" t="str">
        <f>VLOOKUP(A445,'Respondents Category'!A:B,2,FALSE)</f>
        <v>5. Professional Accountancy or Other Professional Organizations</v>
      </c>
      <c r="C445" t="s">
        <v>97</v>
      </c>
      <c r="D445" t="s">
        <v>32</v>
      </c>
      <c r="E445" t="s">
        <v>82</v>
      </c>
      <c r="F445" s="10">
        <f t="shared" si="6"/>
        <v>0</v>
      </c>
    </row>
    <row r="446" spans="1:6" x14ac:dyDescent="0.35">
      <c r="A446" t="s">
        <v>65</v>
      </c>
      <c r="B446" t="str">
        <f>VLOOKUP(A446,'Respondents Category'!A:B,2,FALSE)</f>
        <v>5. Professional Accountancy or Other Professional Organizations</v>
      </c>
      <c r="C446" t="s">
        <v>98</v>
      </c>
      <c r="D446" t="s">
        <v>15</v>
      </c>
      <c r="E446" t="s">
        <v>72</v>
      </c>
      <c r="F446" s="10">
        <f t="shared" si="6"/>
        <v>1</v>
      </c>
    </row>
    <row r="447" spans="1:6" x14ac:dyDescent="0.35">
      <c r="A447" t="s">
        <v>65</v>
      </c>
      <c r="B447" t="str">
        <f>VLOOKUP(A447,'Respondents Category'!A:B,2,FALSE)</f>
        <v>5. Professional Accountancy or Other Professional Organizations</v>
      </c>
      <c r="C447" t="s">
        <v>98</v>
      </c>
      <c r="D447" t="s">
        <v>48</v>
      </c>
      <c r="E447" t="s">
        <v>82</v>
      </c>
      <c r="F447" s="10">
        <f t="shared" si="6"/>
        <v>0</v>
      </c>
    </row>
    <row r="448" spans="1:6" x14ac:dyDescent="0.35">
      <c r="A448" t="s">
        <v>65</v>
      </c>
      <c r="B448" t="str">
        <f>VLOOKUP(A448,'Respondents Category'!A:B,2,FALSE)</f>
        <v>5. Professional Accountancy or Other Professional Organizations</v>
      </c>
      <c r="C448" t="s">
        <v>99</v>
      </c>
      <c r="D448" t="s">
        <v>53</v>
      </c>
      <c r="E448" t="s">
        <v>72</v>
      </c>
      <c r="F448" s="10">
        <f t="shared" si="6"/>
        <v>1</v>
      </c>
    </row>
    <row r="449" spans="1:6" x14ac:dyDescent="0.35">
      <c r="A449" t="s">
        <v>65</v>
      </c>
      <c r="B449" t="str">
        <f>VLOOKUP(A449,'Respondents Category'!A:B,2,FALSE)</f>
        <v>5. Professional Accountancy or Other Professional Organizations</v>
      </c>
      <c r="C449" t="s">
        <v>99</v>
      </c>
      <c r="D449" t="s">
        <v>21</v>
      </c>
      <c r="E449" t="s">
        <v>82</v>
      </c>
      <c r="F449" s="10">
        <f t="shared" si="6"/>
        <v>0</v>
      </c>
    </row>
    <row r="450" spans="1:6" x14ac:dyDescent="0.35">
      <c r="A450" t="s">
        <v>50</v>
      </c>
      <c r="B450" t="str">
        <f>VLOOKUP(A450,'Respondents Category'!A:B,2,FALSE)</f>
        <v>3. Jurisdictional Standard Setters</v>
      </c>
      <c r="C450" t="s">
        <v>92</v>
      </c>
      <c r="D450" t="s">
        <v>22</v>
      </c>
      <c r="E450" t="s">
        <v>72</v>
      </c>
      <c r="F450" s="10">
        <f t="shared" si="6"/>
        <v>1</v>
      </c>
    </row>
    <row r="451" spans="1:6" x14ac:dyDescent="0.35">
      <c r="A451" t="s">
        <v>50</v>
      </c>
      <c r="B451" t="str">
        <f>VLOOKUP(A451,'Respondents Category'!A:B,2,FALSE)</f>
        <v>3. Jurisdictional Standard Setters</v>
      </c>
      <c r="C451" t="s">
        <v>92</v>
      </c>
      <c r="D451" t="s">
        <v>25</v>
      </c>
      <c r="E451" t="s">
        <v>82</v>
      </c>
      <c r="F451" s="10">
        <f t="shared" ref="F451:F514" si="7">IF(E451="Yes",1,0)</f>
        <v>0</v>
      </c>
    </row>
    <row r="452" spans="1:6" x14ac:dyDescent="0.35">
      <c r="A452" t="s">
        <v>50</v>
      </c>
      <c r="B452" t="str">
        <f>VLOOKUP(A452,'Respondents Category'!A:B,2,FALSE)</f>
        <v>3. Jurisdictional Standard Setters</v>
      </c>
      <c r="C452" t="s">
        <v>92</v>
      </c>
      <c r="D452" t="s">
        <v>10</v>
      </c>
      <c r="E452" t="s">
        <v>82</v>
      </c>
      <c r="F452" s="10">
        <f t="shared" si="7"/>
        <v>0</v>
      </c>
    </row>
    <row r="453" spans="1:6" x14ac:dyDescent="0.35">
      <c r="A453" t="s">
        <v>50</v>
      </c>
      <c r="B453" t="str">
        <f>VLOOKUP(A453,'Respondents Category'!A:B,2,FALSE)</f>
        <v>3. Jurisdictional Standard Setters</v>
      </c>
      <c r="C453" t="s">
        <v>92</v>
      </c>
      <c r="D453" t="s">
        <v>30</v>
      </c>
      <c r="E453" t="s">
        <v>82</v>
      </c>
      <c r="F453" s="10">
        <f t="shared" si="7"/>
        <v>0</v>
      </c>
    </row>
    <row r="454" spans="1:6" x14ac:dyDescent="0.35">
      <c r="A454" t="s">
        <v>50</v>
      </c>
      <c r="B454" t="str">
        <f>VLOOKUP(A454,'Respondents Category'!A:B,2,FALSE)</f>
        <v>3. Jurisdictional Standard Setters</v>
      </c>
      <c r="C454" t="s">
        <v>92</v>
      </c>
      <c r="D454" t="s">
        <v>42</v>
      </c>
      <c r="E454" t="s">
        <v>82</v>
      </c>
      <c r="F454" s="10">
        <f t="shared" si="7"/>
        <v>0</v>
      </c>
    </row>
    <row r="455" spans="1:6" x14ac:dyDescent="0.35">
      <c r="A455" t="s">
        <v>50</v>
      </c>
      <c r="B455" t="str">
        <f>VLOOKUP(A455,'Respondents Category'!A:B,2,FALSE)</f>
        <v>3. Jurisdictional Standard Setters</v>
      </c>
      <c r="C455" t="s">
        <v>93</v>
      </c>
      <c r="D455" t="s">
        <v>34</v>
      </c>
      <c r="E455" t="s">
        <v>82</v>
      </c>
      <c r="F455" s="10">
        <f t="shared" si="7"/>
        <v>0</v>
      </c>
    </row>
    <row r="456" spans="1:6" x14ac:dyDescent="0.35">
      <c r="A456" t="s">
        <v>50</v>
      </c>
      <c r="B456" t="str">
        <f>VLOOKUP(A456,'Respondents Category'!A:B,2,FALSE)</f>
        <v>3. Jurisdictional Standard Setters</v>
      </c>
      <c r="C456" t="s">
        <v>93</v>
      </c>
      <c r="D456" t="s">
        <v>18</v>
      </c>
      <c r="E456" t="s">
        <v>72</v>
      </c>
      <c r="F456" s="10">
        <f t="shared" si="7"/>
        <v>1</v>
      </c>
    </row>
    <row r="457" spans="1:6" x14ac:dyDescent="0.35">
      <c r="A457" t="s">
        <v>50</v>
      </c>
      <c r="B457" t="str">
        <f>VLOOKUP(A457,'Respondents Category'!A:B,2,FALSE)</f>
        <v>3. Jurisdictional Standard Setters</v>
      </c>
      <c r="C457" t="s">
        <v>93</v>
      </c>
      <c r="D457" t="s">
        <v>27</v>
      </c>
      <c r="E457" t="s">
        <v>82</v>
      </c>
      <c r="F457" s="10">
        <f t="shared" si="7"/>
        <v>0</v>
      </c>
    </row>
    <row r="458" spans="1:6" x14ac:dyDescent="0.35">
      <c r="A458" t="s">
        <v>50</v>
      </c>
      <c r="B458" t="str">
        <f>VLOOKUP(A458,'Respondents Category'!A:B,2,FALSE)</f>
        <v>3. Jurisdictional Standard Setters</v>
      </c>
      <c r="C458" t="s">
        <v>93</v>
      </c>
      <c r="D458" t="s">
        <v>3</v>
      </c>
      <c r="E458" t="s">
        <v>82</v>
      </c>
      <c r="F458" s="10">
        <f t="shared" si="7"/>
        <v>0</v>
      </c>
    </row>
    <row r="459" spans="1:6" x14ac:dyDescent="0.35">
      <c r="A459" t="s">
        <v>50</v>
      </c>
      <c r="B459" t="str">
        <f>VLOOKUP(A459,'Respondents Category'!A:B,2,FALSE)</f>
        <v>3. Jurisdictional Standard Setters</v>
      </c>
      <c r="C459" t="s">
        <v>93</v>
      </c>
      <c r="D459" t="s">
        <v>55</v>
      </c>
      <c r="E459" t="s">
        <v>82</v>
      </c>
      <c r="F459" s="10">
        <f t="shared" si="7"/>
        <v>0</v>
      </c>
    </row>
    <row r="460" spans="1:6" x14ac:dyDescent="0.35">
      <c r="A460" t="s">
        <v>50</v>
      </c>
      <c r="B460" t="str">
        <f>VLOOKUP(A460,'Respondents Category'!A:B,2,FALSE)</f>
        <v>3. Jurisdictional Standard Setters</v>
      </c>
      <c r="C460" t="s">
        <v>94</v>
      </c>
      <c r="D460" t="s">
        <v>23</v>
      </c>
      <c r="E460" t="s">
        <v>72</v>
      </c>
      <c r="F460" s="10">
        <f t="shared" si="7"/>
        <v>1</v>
      </c>
    </row>
    <row r="461" spans="1:6" x14ac:dyDescent="0.35">
      <c r="A461" t="s">
        <v>50</v>
      </c>
      <c r="B461" t="str">
        <f>VLOOKUP(A461,'Respondents Category'!A:B,2,FALSE)</f>
        <v>3. Jurisdictional Standard Setters</v>
      </c>
      <c r="C461" t="s">
        <v>94</v>
      </c>
      <c r="D461" t="s">
        <v>19</v>
      </c>
      <c r="E461" t="s">
        <v>82</v>
      </c>
      <c r="F461" s="10">
        <f t="shared" si="7"/>
        <v>0</v>
      </c>
    </row>
    <row r="462" spans="1:6" x14ac:dyDescent="0.35">
      <c r="A462" t="s">
        <v>50</v>
      </c>
      <c r="B462" t="str">
        <f>VLOOKUP(A462,'Respondents Category'!A:B,2,FALSE)</f>
        <v>3. Jurisdictional Standard Setters</v>
      </c>
      <c r="C462" t="s">
        <v>94</v>
      </c>
      <c r="D462" t="s">
        <v>28</v>
      </c>
      <c r="E462" t="s">
        <v>82</v>
      </c>
      <c r="F462" s="10">
        <f t="shared" si="7"/>
        <v>0</v>
      </c>
    </row>
    <row r="463" spans="1:6" x14ac:dyDescent="0.35">
      <c r="A463" t="s">
        <v>50</v>
      </c>
      <c r="B463" t="str">
        <f>VLOOKUP(A463,'Respondents Category'!A:B,2,FALSE)</f>
        <v>3. Jurisdictional Standard Setters</v>
      </c>
      <c r="C463" t="s">
        <v>94</v>
      </c>
      <c r="D463" t="s">
        <v>9</v>
      </c>
      <c r="E463" t="s">
        <v>82</v>
      </c>
      <c r="F463" s="10">
        <f t="shared" si="7"/>
        <v>0</v>
      </c>
    </row>
    <row r="464" spans="1:6" x14ac:dyDescent="0.35">
      <c r="A464" t="s">
        <v>50</v>
      </c>
      <c r="B464" t="str">
        <f>VLOOKUP(A464,'Respondents Category'!A:B,2,FALSE)</f>
        <v>3. Jurisdictional Standard Setters</v>
      </c>
      <c r="C464" t="s">
        <v>94</v>
      </c>
      <c r="D464" t="s">
        <v>46</v>
      </c>
      <c r="E464" t="s">
        <v>82</v>
      </c>
      <c r="F464" s="10">
        <f t="shared" si="7"/>
        <v>0</v>
      </c>
    </row>
    <row r="465" spans="1:6" x14ac:dyDescent="0.35">
      <c r="A465" t="s">
        <v>50</v>
      </c>
      <c r="B465" t="str">
        <f>VLOOKUP(A465,'Respondents Category'!A:B,2,FALSE)</f>
        <v>3. Jurisdictional Standard Setters</v>
      </c>
      <c r="C465" t="s">
        <v>95</v>
      </c>
      <c r="D465" t="s">
        <v>45</v>
      </c>
      <c r="E465" t="s">
        <v>72</v>
      </c>
      <c r="F465" s="10">
        <f t="shared" si="7"/>
        <v>1</v>
      </c>
    </row>
    <row r="466" spans="1:6" x14ac:dyDescent="0.35">
      <c r="A466" t="s">
        <v>50</v>
      </c>
      <c r="B466" t="str">
        <f>VLOOKUP(A466,'Respondents Category'!A:B,2,FALSE)</f>
        <v>3. Jurisdictional Standard Setters</v>
      </c>
      <c r="C466" t="s">
        <v>95</v>
      </c>
      <c r="D466" t="s">
        <v>40</v>
      </c>
      <c r="E466" t="s">
        <v>82</v>
      </c>
      <c r="F466" s="10">
        <f t="shared" si="7"/>
        <v>0</v>
      </c>
    </row>
    <row r="467" spans="1:6" x14ac:dyDescent="0.35">
      <c r="A467" t="s">
        <v>50</v>
      </c>
      <c r="B467" t="str">
        <f>VLOOKUP(A467,'Respondents Category'!A:B,2,FALSE)</f>
        <v>3. Jurisdictional Standard Setters</v>
      </c>
      <c r="C467" t="s">
        <v>95</v>
      </c>
      <c r="D467" t="s">
        <v>41</v>
      </c>
      <c r="E467" t="s">
        <v>82</v>
      </c>
      <c r="F467" s="10">
        <f t="shared" si="7"/>
        <v>0</v>
      </c>
    </row>
    <row r="468" spans="1:6" x14ac:dyDescent="0.35">
      <c r="A468" t="s">
        <v>50</v>
      </c>
      <c r="B468" t="str">
        <f>VLOOKUP(A468,'Respondents Category'!A:B,2,FALSE)</f>
        <v>3. Jurisdictional Standard Setters</v>
      </c>
      <c r="C468" t="s">
        <v>95</v>
      </c>
      <c r="D468" t="s">
        <v>11</v>
      </c>
      <c r="E468" t="s">
        <v>82</v>
      </c>
      <c r="F468" s="10">
        <f t="shared" si="7"/>
        <v>0</v>
      </c>
    </row>
    <row r="469" spans="1:6" x14ac:dyDescent="0.35">
      <c r="A469" t="s">
        <v>50</v>
      </c>
      <c r="B469" t="str">
        <f>VLOOKUP(A469,'Respondents Category'!A:B,2,FALSE)</f>
        <v>3. Jurisdictional Standard Setters</v>
      </c>
      <c r="C469" t="s">
        <v>95</v>
      </c>
      <c r="D469" t="s">
        <v>26</v>
      </c>
      <c r="E469" t="s">
        <v>82</v>
      </c>
      <c r="F469" s="10">
        <f t="shared" si="7"/>
        <v>0</v>
      </c>
    </row>
    <row r="470" spans="1:6" x14ac:dyDescent="0.35">
      <c r="A470" t="s">
        <v>50</v>
      </c>
      <c r="B470" t="str">
        <f>VLOOKUP(A470,'Respondents Category'!A:B,2,FALSE)</f>
        <v>3. Jurisdictional Standard Setters</v>
      </c>
      <c r="C470" t="s">
        <v>96</v>
      </c>
      <c r="D470" t="s">
        <v>58</v>
      </c>
      <c r="E470" t="s">
        <v>72</v>
      </c>
      <c r="F470" s="10">
        <f t="shared" si="7"/>
        <v>1</v>
      </c>
    </row>
    <row r="471" spans="1:6" x14ac:dyDescent="0.35">
      <c r="A471" t="s">
        <v>50</v>
      </c>
      <c r="B471" t="str">
        <f>VLOOKUP(A471,'Respondents Category'!A:B,2,FALSE)</f>
        <v>3. Jurisdictional Standard Setters</v>
      </c>
      <c r="C471" t="s">
        <v>96</v>
      </c>
      <c r="D471" t="s">
        <v>73</v>
      </c>
      <c r="E471" t="s">
        <v>82</v>
      </c>
      <c r="F471" s="10">
        <f t="shared" si="7"/>
        <v>0</v>
      </c>
    </row>
    <row r="472" spans="1:6" x14ac:dyDescent="0.35">
      <c r="A472" t="s">
        <v>50</v>
      </c>
      <c r="B472" t="str">
        <f>VLOOKUP(A472,'Respondents Category'!A:B,2,FALSE)</f>
        <v>3. Jurisdictional Standard Setters</v>
      </c>
      <c r="C472" t="s">
        <v>96</v>
      </c>
      <c r="D472" t="s">
        <v>6</v>
      </c>
      <c r="E472" t="s">
        <v>82</v>
      </c>
      <c r="F472" s="10">
        <f t="shared" si="7"/>
        <v>0</v>
      </c>
    </row>
    <row r="473" spans="1:6" x14ac:dyDescent="0.35">
      <c r="A473" t="s">
        <v>50</v>
      </c>
      <c r="B473" t="str">
        <f>VLOOKUP(A473,'Respondents Category'!A:B,2,FALSE)</f>
        <v>3. Jurisdictional Standard Setters</v>
      </c>
      <c r="C473" t="s">
        <v>96</v>
      </c>
      <c r="D473" t="s">
        <v>38</v>
      </c>
      <c r="E473" t="s">
        <v>82</v>
      </c>
      <c r="F473" s="10">
        <f t="shared" si="7"/>
        <v>0</v>
      </c>
    </row>
    <row r="474" spans="1:6" x14ac:dyDescent="0.35">
      <c r="A474" t="s">
        <v>50</v>
      </c>
      <c r="B474" t="str">
        <f>VLOOKUP(A474,'Respondents Category'!A:B,2,FALSE)</f>
        <v>3. Jurisdictional Standard Setters</v>
      </c>
      <c r="C474" t="s">
        <v>96</v>
      </c>
      <c r="D474" t="s">
        <v>80</v>
      </c>
      <c r="E474" t="s">
        <v>82</v>
      </c>
      <c r="F474" s="10">
        <f t="shared" si="7"/>
        <v>0</v>
      </c>
    </row>
    <row r="475" spans="1:6" x14ac:dyDescent="0.35">
      <c r="A475" t="s">
        <v>50</v>
      </c>
      <c r="B475" t="str">
        <f>VLOOKUP(A475,'Respondents Category'!A:B,2,FALSE)</f>
        <v>3. Jurisdictional Standard Setters</v>
      </c>
      <c r="C475" t="s">
        <v>97</v>
      </c>
      <c r="D475" t="s">
        <v>68</v>
      </c>
      <c r="E475" t="s">
        <v>82</v>
      </c>
      <c r="F475" s="10">
        <f t="shared" si="7"/>
        <v>0</v>
      </c>
    </row>
    <row r="476" spans="1:6" x14ac:dyDescent="0.35">
      <c r="A476" t="s">
        <v>50</v>
      </c>
      <c r="B476" t="str">
        <f>VLOOKUP(A476,'Respondents Category'!A:B,2,FALSE)</f>
        <v>3. Jurisdictional Standard Setters</v>
      </c>
      <c r="C476" t="s">
        <v>97</v>
      </c>
      <c r="D476" t="s">
        <v>37</v>
      </c>
      <c r="E476" t="s">
        <v>72</v>
      </c>
      <c r="F476" s="10">
        <f t="shared" si="7"/>
        <v>1</v>
      </c>
    </row>
    <row r="477" spans="1:6" x14ac:dyDescent="0.35">
      <c r="A477" t="s">
        <v>50</v>
      </c>
      <c r="B477" t="str">
        <f>VLOOKUP(A477,'Respondents Category'!A:B,2,FALSE)</f>
        <v>3. Jurisdictional Standard Setters</v>
      </c>
      <c r="C477" t="s">
        <v>97</v>
      </c>
      <c r="D477" t="s">
        <v>32</v>
      </c>
      <c r="E477" t="s">
        <v>82</v>
      </c>
      <c r="F477" s="10">
        <f t="shared" si="7"/>
        <v>0</v>
      </c>
    </row>
    <row r="478" spans="1:6" x14ac:dyDescent="0.35">
      <c r="A478" t="s">
        <v>50</v>
      </c>
      <c r="B478" t="str">
        <f>VLOOKUP(A478,'Respondents Category'!A:B,2,FALSE)</f>
        <v>3. Jurisdictional Standard Setters</v>
      </c>
      <c r="C478" t="s">
        <v>98</v>
      </c>
      <c r="D478" t="s">
        <v>15</v>
      </c>
      <c r="E478" t="s">
        <v>82</v>
      </c>
      <c r="F478" s="10">
        <f t="shared" si="7"/>
        <v>0</v>
      </c>
    </row>
    <row r="479" spans="1:6" x14ac:dyDescent="0.35">
      <c r="A479" t="s">
        <v>50</v>
      </c>
      <c r="B479" t="str">
        <f>VLOOKUP(A479,'Respondents Category'!A:B,2,FALSE)</f>
        <v>3. Jurisdictional Standard Setters</v>
      </c>
      <c r="C479" t="s">
        <v>98</v>
      </c>
      <c r="D479" t="s">
        <v>48</v>
      </c>
      <c r="E479" t="s">
        <v>72</v>
      </c>
      <c r="F479" s="10">
        <f t="shared" si="7"/>
        <v>1</v>
      </c>
    </row>
    <row r="480" spans="1:6" x14ac:dyDescent="0.35">
      <c r="A480" t="s">
        <v>50</v>
      </c>
      <c r="B480" t="str">
        <f>VLOOKUP(A480,'Respondents Category'!A:B,2,FALSE)</f>
        <v>3. Jurisdictional Standard Setters</v>
      </c>
      <c r="C480" t="s">
        <v>99</v>
      </c>
      <c r="D480" t="s">
        <v>53</v>
      </c>
      <c r="E480" t="s">
        <v>72</v>
      </c>
      <c r="F480" s="10">
        <f t="shared" si="7"/>
        <v>1</v>
      </c>
    </row>
    <row r="481" spans="1:6" x14ac:dyDescent="0.35">
      <c r="A481" t="s">
        <v>50</v>
      </c>
      <c r="B481" t="str">
        <f>VLOOKUP(A481,'Respondents Category'!A:B,2,FALSE)</f>
        <v>3. Jurisdictional Standard Setters</v>
      </c>
      <c r="C481" t="s">
        <v>99</v>
      </c>
      <c r="D481" t="s">
        <v>21</v>
      </c>
      <c r="E481" t="s">
        <v>82</v>
      </c>
      <c r="F481" s="10">
        <f t="shared" si="7"/>
        <v>0</v>
      </c>
    </row>
    <row r="482" spans="1:6" x14ac:dyDescent="0.35">
      <c r="A482" t="s">
        <v>5</v>
      </c>
      <c r="B482" t="str">
        <f>VLOOKUP(A482,'Respondents Category'!A:B,2,FALSE)</f>
        <v>5. Professional Accountancy or Other Professional Organizations</v>
      </c>
      <c r="C482" t="s">
        <v>92</v>
      </c>
      <c r="D482" t="s">
        <v>22</v>
      </c>
      <c r="E482" t="s">
        <v>72</v>
      </c>
      <c r="F482" s="10">
        <f t="shared" si="7"/>
        <v>1</v>
      </c>
    </row>
    <row r="483" spans="1:6" x14ac:dyDescent="0.35">
      <c r="A483" t="s">
        <v>5</v>
      </c>
      <c r="B483" t="str">
        <f>VLOOKUP(A483,'Respondents Category'!A:B,2,FALSE)</f>
        <v>5. Professional Accountancy or Other Professional Organizations</v>
      </c>
      <c r="C483" t="s">
        <v>92</v>
      </c>
      <c r="D483" t="s">
        <v>25</v>
      </c>
      <c r="E483" t="s">
        <v>82</v>
      </c>
      <c r="F483" s="10">
        <f t="shared" si="7"/>
        <v>0</v>
      </c>
    </row>
    <row r="484" spans="1:6" x14ac:dyDescent="0.35">
      <c r="A484" t="s">
        <v>5</v>
      </c>
      <c r="B484" t="str">
        <f>VLOOKUP(A484,'Respondents Category'!A:B,2,FALSE)</f>
        <v>5. Professional Accountancy or Other Professional Organizations</v>
      </c>
      <c r="C484" t="s">
        <v>92</v>
      </c>
      <c r="D484" t="s">
        <v>10</v>
      </c>
      <c r="E484" t="s">
        <v>82</v>
      </c>
      <c r="F484" s="10">
        <f t="shared" si="7"/>
        <v>0</v>
      </c>
    </row>
    <row r="485" spans="1:6" x14ac:dyDescent="0.35">
      <c r="A485" t="s">
        <v>5</v>
      </c>
      <c r="B485" t="str">
        <f>VLOOKUP(A485,'Respondents Category'!A:B,2,FALSE)</f>
        <v>5. Professional Accountancy or Other Professional Organizations</v>
      </c>
      <c r="C485" t="s">
        <v>92</v>
      </c>
      <c r="D485" t="s">
        <v>30</v>
      </c>
      <c r="E485" t="s">
        <v>82</v>
      </c>
      <c r="F485" s="10">
        <f t="shared" si="7"/>
        <v>0</v>
      </c>
    </row>
    <row r="486" spans="1:6" x14ac:dyDescent="0.35">
      <c r="A486" t="s">
        <v>5</v>
      </c>
      <c r="B486" t="str">
        <f>VLOOKUP(A486,'Respondents Category'!A:B,2,FALSE)</f>
        <v>5. Professional Accountancy or Other Professional Organizations</v>
      </c>
      <c r="C486" t="s">
        <v>92</v>
      </c>
      <c r="D486" t="s">
        <v>42</v>
      </c>
      <c r="E486" t="s">
        <v>82</v>
      </c>
      <c r="F486" s="10">
        <f t="shared" si="7"/>
        <v>0</v>
      </c>
    </row>
    <row r="487" spans="1:6" x14ac:dyDescent="0.35">
      <c r="A487" t="s">
        <v>5</v>
      </c>
      <c r="B487" t="str">
        <f>VLOOKUP(A487,'Respondents Category'!A:B,2,FALSE)</f>
        <v>5. Professional Accountancy or Other Professional Organizations</v>
      </c>
      <c r="C487" t="s">
        <v>93</v>
      </c>
      <c r="D487" t="s">
        <v>34</v>
      </c>
      <c r="E487" t="s">
        <v>72</v>
      </c>
      <c r="F487" s="10">
        <f t="shared" si="7"/>
        <v>1</v>
      </c>
    </row>
    <row r="488" spans="1:6" x14ac:dyDescent="0.35">
      <c r="A488" t="s">
        <v>5</v>
      </c>
      <c r="B488" t="str">
        <f>VLOOKUP(A488,'Respondents Category'!A:B,2,FALSE)</f>
        <v>5. Professional Accountancy or Other Professional Organizations</v>
      </c>
      <c r="C488" t="s">
        <v>93</v>
      </c>
      <c r="D488" t="s">
        <v>18</v>
      </c>
      <c r="E488" t="s">
        <v>82</v>
      </c>
      <c r="F488" s="10">
        <f t="shared" si="7"/>
        <v>0</v>
      </c>
    </row>
    <row r="489" spans="1:6" x14ac:dyDescent="0.35">
      <c r="A489" t="s">
        <v>5</v>
      </c>
      <c r="B489" t="str">
        <f>VLOOKUP(A489,'Respondents Category'!A:B,2,FALSE)</f>
        <v>5. Professional Accountancy or Other Professional Organizations</v>
      </c>
      <c r="C489" t="s">
        <v>93</v>
      </c>
      <c r="D489" t="s">
        <v>27</v>
      </c>
      <c r="E489" t="s">
        <v>82</v>
      </c>
      <c r="F489" s="10">
        <f t="shared" si="7"/>
        <v>0</v>
      </c>
    </row>
    <row r="490" spans="1:6" x14ac:dyDescent="0.35">
      <c r="A490" t="s">
        <v>5</v>
      </c>
      <c r="B490" t="str">
        <f>VLOOKUP(A490,'Respondents Category'!A:B,2,FALSE)</f>
        <v>5. Professional Accountancy or Other Professional Organizations</v>
      </c>
      <c r="C490" t="s">
        <v>93</v>
      </c>
      <c r="D490" t="s">
        <v>3</v>
      </c>
      <c r="E490" t="s">
        <v>82</v>
      </c>
      <c r="F490" s="10">
        <f t="shared" si="7"/>
        <v>0</v>
      </c>
    </row>
    <row r="491" spans="1:6" x14ac:dyDescent="0.35">
      <c r="A491" t="s">
        <v>5</v>
      </c>
      <c r="B491" t="str">
        <f>VLOOKUP(A491,'Respondents Category'!A:B,2,FALSE)</f>
        <v>5. Professional Accountancy or Other Professional Organizations</v>
      </c>
      <c r="C491" t="s">
        <v>93</v>
      </c>
      <c r="D491" t="s">
        <v>55</v>
      </c>
      <c r="E491" t="s">
        <v>82</v>
      </c>
      <c r="F491" s="10">
        <f t="shared" si="7"/>
        <v>0</v>
      </c>
    </row>
    <row r="492" spans="1:6" x14ac:dyDescent="0.35">
      <c r="A492" t="s">
        <v>5</v>
      </c>
      <c r="B492" t="str">
        <f>VLOOKUP(A492,'Respondents Category'!A:B,2,FALSE)</f>
        <v>5. Professional Accountancy or Other Professional Organizations</v>
      </c>
      <c r="C492" t="s">
        <v>94</v>
      </c>
      <c r="D492" t="s">
        <v>23</v>
      </c>
      <c r="E492" t="s">
        <v>72</v>
      </c>
      <c r="F492" s="10">
        <f t="shared" si="7"/>
        <v>1</v>
      </c>
    </row>
    <row r="493" spans="1:6" x14ac:dyDescent="0.35">
      <c r="A493" t="s">
        <v>5</v>
      </c>
      <c r="B493" t="str">
        <f>VLOOKUP(A493,'Respondents Category'!A:B,2,FALSE)</f>
        <v>5. Professional Accountancy or Other Professional Organizations</v>
      </c>
      <c r="C493" t="s">
        <v>94</v>
      </c>
      <c r="D493" t="s">
        <v>19</v>
      </c>
      <c r="E493" t="s">
        <v>82</v>
      </c>
      <c r="F493" s="10">
        <f t="shared" si="7"/>
        <v>0</v>
      </c>
    </row>
    <row r="494" spans="1:6" x14ac:dyDescent="0.35">
      <c r="A494" t="s">
        <v>5</v>
      </c>
      <c r="B494" t="str">
        <f>VLOOKUP(A494,'Respondents Category'!A:B,2,FALSE)</f>
        <v>5. Professional Accountancy or Other Professional Organizations</v>
      </c>
      <c r="C494" t="s">
        <v>94</v>
      </c>
      <c r="D494" t="s">
        <v>28</v>
      </c>
      <c r="E494" t="s">
        <v>82</v>
      </c>
      <c r="F494" s="10">
        <f t="shared" si="7"/>
        <v>0</v>
      </c>
    </row>
    <row r="495" spans="1:6" x14ac:dyDescent="0.35">
      <c r="A495" t="s">
        <v>5</v>
      </c>
      <c r="B495" t="str">
        <f>VLOOKUP(A495,'Respondents Category'!A:B,2,FALSE)</f>
        <v>5. Professional Accountancy or Other Professional Organizations</v>
      </c>
      <c r="C495" t="s">
        <v>94</v>
      </c>
      <c r="D495" t="s">
        <v>9</v>
      </c>
      <c r="E495" t="s">
        <v>82</v>
      </c>
      <c r="F495" s="10">
        <f t="shared" si="7"/>
        <v>0</v>
      </c>
    </row>
    <row r="496" spans="1:6" x14ac:dyDescent="0.35">
      <c r="A496" t="s">
        <v>5</v>
      </c>
      <c r="B496" t="str">
        <f>VLOOKUP(A496,'Respondents Category'!A:B,2,FALSE)</f>
        <v>5. Professional Accountancy or Other Professional Organizations</v>
      </c>
      <c r="C496" t="s">
        <v>94</v>
      </c>
      <c r="D496" t="s">
        <v>46</v>
      </c>
      <c r="E496" t="s">
        <v>82</v>
      </c>
      <c r="F496" s="10">
        <f t="shared" si="7"/>
        <v>0</v>
      </c>
    </row>
    <row r="497" spans="1:6" x14ac:dyDescent="0.35">
      <c r="A497" t="s">
        <v>5</v>
      </c>
      <c r="B497" t="str">
        <f>VLOOKUP(A497,'Respondents Category'!A:B,2,FALSE)</f>
        <v>5. Professional Accountancy or Other Professional Organizations</v>
      </c>
      <c r="C497" t="s">
        <v>95</v>
      </c>
      <c r="D497" t="s">
        <v>45</v>
      </c>
      <c r="E497" t="s">
        <v>72</v>
      </c>
      <c r="F497" s="10">
        <f t="shared" si="7"/>
        <v>1</v>
      </c>
    </row>
    <row r="498" spans="1:6" x14ac:dyDescent="0.35">
      <c r="A498" t="s">
        <v>5</v>
      </c>
      <c r="B498" t="str">
        <f>VLOOKUP(A498,'Respondents Category'!A:B,2,FALSE)</f>
        <v>5. Professional Accountancy or Other Professional Organizations</v>
      </c>
      <c r="C498" t="s">
        <v>95</v>
      </c>
      <c r="D498" t="s">
        <v>40</v>
      </c>
      <c r="E498" t="s">
        <v>82</v>
      </c>
      <c r="F498" s="10">
        <f t="shared" si="7"/>
        <v>0</v>
      </c>
    </row>
    <row r="499" spans="1:6" x14ac:dyDescent="0.35">
      <c r="A499" t="s">
        <v>5</v>
      </c>
      <c r="B499" t="str">
        <f>VLOOKUP(A499,'Respondents Category'!A:B,2,FALSE)</f>
        <v>5. Professional Accountancy or Other Professional Organizations</v>
      </c>
      <c r="C499" t="s">
        <v>95</v>
      </c>
      <c r="D499" t="s">
        <v>41</v>
      </c>
      <c r="E499" t="s">
        <v>82</v>
      </c>
      <c r="F499" s="10">
        <f t="shared" si="7"/>
        <v>0</v>
      </c>
    </row>
    <row r="500" spans="1:6" x14ac:dyDescent="0.35">
      <c r="A500" t="s">
        <v>5</v>
      </c>
      <c r="B500" t="str">
        <f>VLOOKUP(A500,'Respondents Category'!A:B,2,FALSE)</f>
        <v>5. Professional Accountancy or Other Professional Organizations</v>
      </c>
      <c r="C500" t="s">
        <v>95</v>
      </c>
      <c r="D500" t="s">
        <v>11</v>
      </c>
      <c r="E500" t="s">
        <v>82</v>
      </c>
      <c r="F500" s="10">
        <f t="shared" si="7"/>
        <v>0</v>
      </c>
    </row>
    <row r="501" spans="1:6" x14ac:dyDescent="0.35">
      <c r="A501" t="s">
        <v>5</v>
      </c>
      <c r="B501" t="str">
        <f>VLOOKUP(A501,'Respondents Category'!A:B,2,FALSE)</f>
        <v>5. Professional Accountancy or Other Professional Organizations</v>
      </c>
      <c r="C501" t="s">
        <v>95</v>
      </c>
      <c r="D501" t="s">
        <v>26</v>
      </c>
      <c r="E501" t="s">
        <v>82</v>
      </c>
      <c r="F501" s="10">
        <f t="shared" si="7"/>
        <v>0</v>
      </c>
    </row>
    <row r="502" spans="1:6" x14ac:dyDescent="0.35">
      <c r="A502" t="s">
        <v>5</v>
      </c>
      <c r="B502" t="str">
        <f>VLOOKUP(A502,'Respondents Category'!A:B,2,FALSE)</f>
        <v>5. Professional Accountancy or Other Professional Organizations</v>
      </c>
      <c r="C502" t="s">
        <v>96</v>
      </c>
      <c r="D502" t="s">
        <v>58</v>
      </c>
      <c r="E502" t="s">
        <v>72</v>
      </c>
      <c r="F502" s="10">
        <f t="shared" si="7"/>
        <v>1</v>
      </c>
    </row>
    <row r="503" spans="1:6" x14ac:dyDescent="0.35">
      <c r="A503" t="s">
        <v>5</v>
      </c>
      <c r="B503" t="str">
        <f>VLOOKUP(A503,'Respondents Category'!A:B,2,FALSE)</f>
        <v>5. Professional Accountancy or Other Professional Organizations</v>
      </c>
      <c r="C503" t="s">
        <v>96</v>
      </c>
      <c r="D503" t="s">
        <v>73</v>
      </c>
      <c r="E503" t="s">
        <v>82</v>
      </c>
      <c r="F503" s="10">
        <f t="shared" si="7"/>
        <v>0</v>
      </c>
    </row>
    <row r="504" spans="1:6" x14ac:dyDescent="0.35">
      <c r="A504" t="s">
        <v>5</v>
      </c>
      <c r="B504" t="str">
        <f>VLOOKUP(A504,'Respondents Category'!A:B,2,FALSE)</f>
        <v>5. Professional Accountancy or Other Professional Organizations</v>
      </c>
      <c r="C504" t="s">
        <v>96</v>
      </c>
      <c r="D504" t="s">
        <v>6</v>
      </c>
      <c r="E504" t="s">
        <v>82</v>
      </c>
      <c r="F504" s="10">
        <f t="shared" si="7"/>
        <v>0</v>
      </c>
    </row>
    <row r="505" spans="1:6" x14ac:dyDescent="0.35">
      <c r="A505" t="s">
        <v>5</v>
      </c>
      <c r="B505" t="str">
        <f>VLOOKUP(A505,'Respondents Category'!A:B,2,FALSE)</f>
        <v>5. Professional Accountancy or Other Professional Organizations</v>
      </c>
      <c r="C505" t="s">
        <v>96</v>
      </c>
      <c r="D505" t="s">
        <v>38</v>
      </c>
      <c r="E505" t="s">
        <v>82</v>
      </c>
      <c r="F505" s="10">
        <f t="shared" si="7"/>
        <v>0</v>
      </c>
    </row>
    <row r="506" spans="1:6" x14ac:dyDescent="0.35">
      <c r="A506" t="s">
        <v>5</v>
      </c>
      <c r="B506" t="str">
        <f>VLOOKUP(A506,'Respondents Category'!A:B,2,FALSE)</f>
        <v>5. Professional Accountancy or Other Professional Organizations</v>
      </c>
      <c r="C506" t="s">
        <v>96</v>
      </c>
      <c r="D506" t="s">
        <v>80</v>
      </c>
      <c r="E506" t="s">
        <v>82</v>
      </c>
      <c r="F506" s="10">
        <f t="shared" si="7"/>
        <v>0</v>
      </c>
    </row>
    <row r="507" spans="1:6" x14ac:dyDescent="0.35">
      <c r="A507" t="s">
        <v>5</v>
      </c>
      <c r="B507" t="str">
        <f>VLOOKUP(A507,'Respondents Category'!A:B,2,FALSE)</f>
        <v>5. Professional Accountancy or Other Professional Organizations</v>
      </c>
      <c r="C507" t="s">
        <v>97</v>
      </c>
      <c r="D507" t="s">
        <v>68</v>
      </c>
      <c r="E507" t="s">
        <v>82</v>
      </c>
      <c r="F507" s="10">
        <f t="shared" si="7"/>
        <v>0</v>
      </c>
    </row>
    <row r="508" spans="1:6" x14ac:dyDescent="0.35">
      <c r="A508" t="s">
        <v>5</v>
      </c>
      <c r="B508" t="str">
        <f>VLOOKUP(A508,'Respondents Category'!A:B,2,FALSE)</f>
        <v>5. Professional Accountancy or Other Professional Organizations</v>
      </c>
      <c r="C508" t="s">
        <v>97</v>
      </c>
      <c r="D508" t="s">
        <v>37</v>
      </c>
      <c r="E508" t="s">
        <v>72</v>
      </c>
      <c r="F508" s="10">
        <f t="shared" si="7"/>
        <v>1</v>
      </c>
    </row>
    <row r="509" spans="1:6" x14ac:dyDescent="0.35">
      <c r="A509" t="s">
        <v>5</v>
      </c>
      <c r="B509" t="str">
        <f>VLOOKUP(A509,'Respondents Category'!A:B,2,FALSE)</f>
        <v>5. Professional Accountancy or Other Professional Organizations</v>
      </c>
      <c r="C509" t="s">
        <v>97</v>
      </c>
      <c r="D509" t="s">
        <v>32</v>
      </c>
      <c r="E509" t="s">
        <v>82</v>
      </c>
      <c r="F509" s="10">
        <f t="shared" si="7"/>
        <v>0</v>
      </c>
    </row>
    <row r="510" spans="1:6" x14ac:dyDescent="0.35">
      <c r="A510" t="s">
        <v>5</v>
      </c>
      <c r="B510" t="str">
        <f>VLOOKUP(A510,'Respondents Category'!A:B,2,FALSE)</f>
        <v>5. Professional Accountancy or Other Professional Organizations</v>
      </c>
      <c r="C510" t="s">
        <v>98</v>
      </c>
      <c r="D510" t="s">
        <v>15</v>
      </c>
      <c r="E510" t="s">
        <v>82</v>
      </c>
      <c r="F510" s="10">
        <f t="shared" si="7"/>
        <v>0</v>
      </c>
    </row>
    <row r="511" spans="1:6" x14ac:dyDescent="0.35">
      <c r="A511" t="s">
        <v>5</v>
      </c>
      <c r="B511" t="str">
        <f>VLOOKUP(A511,'Respondents Category'!A:B,2,FALSE)</f>
        <v>5. Professional Accountancy or Other Professional Organizations</v>
      </c>
      <c r="C511" t="s">
        <v>98</v>
      </c>
      <c r="D511" t="s">
        <v>48</v>
      </c>
      <c r="E511" t="s">
        <v>72</v>
      </c>
      <c r="F511" s="10">
        <f t="shared" si="7"/>
        <v>1</v>
      </c>
    </row>
    <row r="512" spans="1:6" x14ac:dyDescent="0.35">
      <c r="A512" t="s">
        <v>5</v>
      </c>
      <c r="B512" t="str">
        <f>VLOOKUP(A512,'Respondents Category'!A:B,2,FALSE)</f>
        <v>5. Professional Accountancy or Other Professional Organizations</v>
      </c>
      <c r="C512" t="s">
        <v>99</v>
      </c>
      <c r="D512" t="s">
        <v>53</v>
      </c>
      <c r="E512" t="s">
        <v>82</v>
      </c>
      <c r="F512" s="10">
        <f t="shared" si="7"/>
        <v>0</v>
      </c>
    </row>
    <row r="513" spans="1:6" x14ac:dyDescent="0.35">
      <c r="A513" t="s">
        <v>5</v>
      </c>
      <c r="B513" t="str">
        <f>VLOOKUP(A513,'Respondents Category'!A:B,2,FALSE)</f>
        <v>5. Professional Accountancy or Other Professional Organizations</v>
      </c>
      <c r="C513" t="s">
        <v>99</v>
      </c>
      <c r="D513" t="s">
        <v>21</v>
      </c>
      <c r="E513" t="s">
        <v>72</v>
      </c>
      <c r="F513" s="10">
        <f t="shared" si="7"/>
        <v>1</v>
      </c>
    </row>
    <row r="514" spans="1:6" x14ac:dyDescent="0.35">
      <c r="A514" t="s">
        <v>75</v>
      </c>
      <c r="B514" t="str">
        <f>VLOOKUP(A514,'Respondents Category'!A:B,2,FALSE)</f>
        <v>2. Regulators or Audit Oversight Authorities</v>
      </c>
      <c r="C514" t="s">
        <v>92</v>
      </c>
      <c r="D514" t="s">
        <v>22</v>
      </c>
      <c r="E514" t="s">
        <v>82</v>
      </c>
      <c r="F514" s="10">
        <f t="shared" si="7"/>
        <v>0</v>
      </c>
    </row>
    <row r="515" spans="1:6" x14ac:dyDescent="0.35">
      <c r="A515" t="s">
        <v>75</v>
      </c>
      <c r="B515" t="str">
        <f>VLOOKUP(A515,'Respondents Category'!A:B,2,FALSE)</f>
        <v>2. Regulators or Audit Oversight Authorities</v>
      </c>
      <c r="C515" t="s">
        <v>92</v>
      </c>
      <c r="D515" t="s">
        <v>25</v>
      </c>
      <c r="E515" t="s">
        <v>72</v>
      </c>
      <c r="F515" s="10">
        <f t="shared" ref="F515:F578" si="8">IF(E515="Yes",1,0)</f>
        <v>1</v>
      </c>
    </row>
    <row r="516" spans="1:6" x14ac:dyDescent="0.35">
      <c r="A516" t="s">
        <v>75</v>
      </c>
      <c r="B516" t="str">
        <f>VLOOKUP(A516,'Respondents Category'!A:B,2,FALSE)</f>
        <v>2. Regulators or Audit Oversight Authorities</v>
      </c>
      <c r="C516" t="s">
        <v>92</v>
      </c>
      <c r="D516" t="s">
        <v>10</v>
      </c>
      <c r="E516" t="s">
        <v>82</v>
      </c>
      <c r="F516" s="10">
        <f t="shared" si="8"/>
        <v>0</v>
      </c>
    </row>
    <row r="517" spans="1:6" x14ac:dyDescent="0.35">
      <c r="A517" t="s">
        <v>75</v>
      </c>
      <c r="B517" t="str">
        <f>VLOOKUP(A517,'Respondents Category'!A:B,2,FALSE)</f>
        <v>2. Regulators or Audit Oversight Authorities</v>
      </c>
      <c r="C517" t="s">
        <v>92</v>
      </c>
      <c r="D517" t="s">
        <v>30</v>
      </c>
      <c r="E517" t="s">
        <v>82</v>
      </c>
      <c r="F517" s="10">
        <f t="shared" si="8"/>
        <v>0</v>
      </c>
    </row>
    <row r="518" spans="1:6" x14ac:dyDescent="0.35">
      <c r="A518" t="s">
        <v>75</v>
      </c>
      <c r="B518" t="str">
        <f>VLOOKUP(A518,'Respondents Category'!A:B,2,FALSE)</f>
        <v>2. Regulators or Audit Oversight Authorities</v>
      </c>
      <c r="C518" t="s">
        <v>92</v>
      </c>
      <c r="D518" t="s">
        <v>42</v>
      </c>
      <c r="E518" t="s">
        <v>82</v>
      </c>
      <c r="F518" s="10">
        <f t="shared" si="8"/>
        <v>0</v>
      </c>
    </row>
    <row r="519" spans="1:6" x14ac:dyDescent="0.35">
      <c r="A519" t="s">
        <v>75</v>
      </c>
      <c r="B519" t="str">
        <f>VLOOKUP(A519,'Respondents Category'!A:B,2,FALSE)</f>
        <v>2. Regulators or Audit Oversight Authorities</v>
      </c>
      <c r="C519" t="s">
        <v>93</v>
      </c>
      <c r="D519" t="s">
        <v>34</v>
      </c>
      <c r="E519" t="s">
        <v>82</v>
      </c>
      <c r="F519" s="10">
        <f t="shared" si="8"/>
        <v>0</v>
      </c>
    </row>
    <row r="520" spans="1:6" x14ac:dyDescent="0.35">
      <c r="A520" t="s">
        <v>75</v>
      </c>
      <c r="B520" t="str">
        <f>VLOOKUP(A520,'Respondents Category'!A:B,2,FALSE)</f>
        <v>2. Regulators or Audit Oversight Authorities</v>
      </c>
      <c r="C520" t="s">
        <v>93</v>
      </c>
      <c r="D520" t="s">
        <v>18</v>
      </c>
      <c r="E520" t="s">
        <v>72</v>
      </c>
      <c r="F520" s="10">
        <f t="shared" si="8"/>
        <v>1</v>
      </c>
    </row>
    <row r="521" spans="1:6" x14ac:dyDescent="0.35">
      <c r="A521" t="s">
        <v>75</v>
      </c>
      <c r="B521" t="str">
        <f>VLOOKUP(A521,'Respondents Category'!A:B,2,FALSE)</f>
        <v>2. Regulators or Audit Oversight Authorities</v>
      </c>
      <c r="C521" t="s">
        <v>93</v>
      </c>
      <c r="D521" t="s">
        <v>27</v>
      </c>
      <c r="E521" t="s">
        <v>82</v>
      </c>
      <c r="F521" s="10">
        <f t="shared" si="8"/>
        <v>0</v>
      </c>
    </row>
    <row r="522" spans="1:6" x14ac:dyDescent="0.35">
      <c r="A522" t="s">
        <v>75</v>
      </c>
      <c r="B522" t="str">
        <f>VLOOKUP(A522,'Respondents Category'!A:B,2,FALSE)</f>
        <v>2. Regulators or Audit Oversight Authorities</v>
      </c>
      <c r="C522" t="s">
        <v>93</v>
      </c>
      <c r="D522" t="s">
        <v>3</v>
      </c>
      <c r="E522" t="s">
        <v>82</v>
      </c>
      <c r="F522" s="10">
        <f t="shared" si="8"/>
        <v>0</v>
      </c>
    </row>
    <row r="523" spans="1:6" x14ac:dyDescent="0.35">
      <c r="A523" t="s">
        <v>75</v>
      </c>
      <c r="B523" t="str">
        <f>VLOOKUP(A523,'Respondents Category'!A:B,2,FALSE)</f>
        <v>2. Regulators or Audit Oversight Authorities</v>
      </c>
      <c r="C523" t="s">
        <v>93</v>
      </c>
      <c r="D523" t="s">
        <v>55</v>
      </c>
      <c r="E523" t="s">
        <v>82</v>
      </c>
      <c r="F523" s="10">
        <f t="shared" si="8"/>
        <v>0</v>
      </c>
    </row>
    <row r="524" spans="1:6" x14ac:dyDescent="0.35">
      <c r="A524" t="s">
        <v>75</v>
      </c>
      <c r="B524" t="str">
        <f>VLOOKUP(A524,'Respondents Category'!A:B,2,FALSE)</f>
        <v>2. Regulators or Audit Oversight Authorities</v>
      </c>
      <c r="C524" t="s">
        <v>94</v>
      </c>
      <c r="D524" t="s">
        <v>23</v>
      </c>
      <c r="E524" t="s">
        <v>82</v>
      </c>
      <c r="F524" s="10">
        <f t="shared" si="8"/>
        <v>0</v>
      </c>
    </row>
    <row r="525" spans="1:6" x14ac:dyDescent="0.35">
      <c r="A525" t="s">
        <v>75</v>
      </c>
      <c r="B525" t="str">
        <f>VLOOKUP(A525,'Respondents Category'!A:B,2,FALSE)</f>
        <v>2. Regulators or Audit Oversight Authorities</v>
      </c>
      <c r="C525" t="s">
        <v>94</v>
      </c>
      <c r="D525" t="s">
        <v>19</v>
      </c>
      <c r="E525" t="s">
        <v>72</v>
      </c>
      <c r="F525" s="10">
        <f t="shared" si="8"/>
        <v>1</v>
      </c>
    </row>
    <row r="526" spans="1:6" x14ac:dyDescent="0.35">
      <c r="A526" t="s">
        <v>75</v>
      </c>
      <c r="B526" t="str">
        <f>VLOOKUP(A526,'Respondents Category'!A:B,2,FALSE)</f>
        <v>2. Regulators or Audit Oversight Authorities</v>
      </c>
      <c r="C526" t="s">
        <v>94</v>
      </c>
      <c r="D526" t="s">
        <v>28</v>
      </c>
      <c r="E526" t="s">
        <v>82</v>
      </c>
      <c r="F526" s="10">
        <f t="shared" si="8"/>
        <v>0</v>
      </c>
    </row>
    <row r="527" spans="1:6" x14ac:dyDescent="0.35">
      <c r="A527" t="s">
        <v>75</v>
      </c>
      <c r="B527" t="str">
        <f>VLOOKUP(A527,'Respondents Category'!A:B,2,FALSE)</f>
        <v>2. Regulators or Audit Oversight Authorities</v>
      </c>
      <c r="C527" t="s">
        <v>94</v>
      </c>
      <c r="D527" t="s">
        <v>9</v>
      </c>
      <c r="E527" t="s">
        <v>82</v>
      </c>
      <c r="F527" s="10">
        <f t="shared" si="8"/>
        <v>0</v>
      </c>
    </row>
    <row r="528" spans="1:6" x14ac:dyDescent="0.35">
      <c r="A528" t="s">
        <v>75</v>
      </c>
      <c r="B528" t="str">
        <f>VLOOKUP(A528,'Respondents Category'!A:B,2,FALSE)</f>
        <v>2. Regulators or Audit Oversight Authorities</v>
      </c>
      <c r="C528" t="s">
        <v>94</v>
      </c>
      <c r="D528" t="s">
        <v>46</v>
      </c>
      <c r="E528" t="s">
        <v>82</v>
      </c>
      <c r="F528" s="10">
        <f t="shared" si="8"/>
        <v>0</v>
      </c>
    </row>
    <row r="529" spans="1:6" x14ac:dyDescent="0.35">
      <c r="A529" t="s">
        <v>75</v>
      </c>
      <c r="B529" t="str">
        <f>VLOOKUP(A529,'Respondents Category'!A:B,2,FALSE)</f>
        <v>2. Regulators or Audit Oversight Authorities</v>
      </c>
      <c r="C529" t="s">
        <v>95</v>
      </c>
      <c r="D529" t="s">
        <v>45</v>
      </c>
      <c r="E529" t="s">
        <v>82</v>
      </c>
      <c r="F529" s="10">
        <f t="shared" si="8"/>
        <v>0</v>
      </c>
    </row>
    <row r="530" spans="1:6" x14ac:dyDescent="0.35">
      <c r="A530" t="s">
        <v>75</v>
      </c>
      <c r="B530" t="str">
        <f>VLOOKUP(A530,'Respondents Category'!A:B,2,FALSE)</f>
        <v>2. Regulators or Audit Oversight Authorities</v>
      </c>
      <c r="C530" t="s">
        <v>95</v>
      </c>
      <c r="D530" t="s">
        <v>40</v>
      </c>
      <c r="E530" t="s">
        <v>72</v>
      </c>
      <c r="F530" s="10">
        <f t="shared" si="8"/>
        <v>1</v>
      </c>
    </row>
    <row r="531" spans="1:6" x14ac:dyDescent="0.35">
      <c r="A531" t="s">
        <v>75</v>
      </c>
      <c r="B531" t="str">
        <f>VLOOKUP(A531,'Respondents Category'!A:B,2,FALSE)</f>
        <v>2. Regulators or Audit Oversight Authorities</v>
      </c>
      <c r="C531" t="s">
        <v>95</v>
      </c>
      <c r="D531" t="s">
        <v>41</v>
      </c>
      <c r="E531" t="s">
        <v>82</v>
      </c>
      <c r="F531" s="10">
        <f t="shared" si="8"/>
        <v>0</v>
      </c>
    </row>
    <row r="532" spans="1:6" x14ac:dyDescent="0.35">
      <c r="A532" t="s">
        <v>75</v>
      </c>
      <c r="B532" t="str">
        <f>VLOOKUP(A532,'Respondents Category'!A:B,2,FALSE)</f>
        <v>2. Regulators or Audit Oversight Authorities</v>
      </c>
      <c r="C532" t="s">
        <v>95</v>
      </c>
      <c r="D532" t="s">
        <v>11</v>
      </c>
      <c r="E532" t="s">
        <v>82</v>
      </c>
      <c r="F532" s="10">
        <f t="shared" si="8"/>
        <v>0</v>
      </c>
    </row>
    <row r="533" spans="1:6" x14ac:dyDescent="0.35">
      <c r="A533" t="s">
        <v>75</v>
      </c>
      <c r="B533" t="str">
        <f>VLOOKUP(A533,'Respondents Category'!A:B,2,FALSE)</f>
        <v>2. Regulators or Audit Oversight Authorities</v>
      </c>
      <c r="C533" t="s">
        <v>95</v>
      </c>
      <c r="D533" t="s">
        <v>26</v>
      </c>
      <c r="E533" t="s">
        <v>82</v>
      </c>
      <c r="F533" s="10">
        <f t="shared" si="8"/>
        <v>0</v>
      </c>
    </row>
    <row r="534" spans="1:6" x14ac:dyDescent="0.35">
      <c r="A534" t="s">
        <v>75</v>
      </c>
      <c r="B534" t="str">
        <f>VLOOKUP(A534,'Respondents Category'!A:B,2,FALSE)</f>
        <v>2. Regulators or Audit Oversight Authorities</v>
      </c>
      <c r="C534" t="s">
        <v>96</v>
      </c>
      <c r="D534" t="s">
        <v>58</v>
      </c>
      <c r="E534" t="s">
        <v>82</v>
      </c>
      <c r="F534" s="10">
        <f t="shared" si="8"/>
        <v>0</v>
      </c>
    </row>
    <row r="535" spans="1:6" x14ac:dyDescent="0.35">
      <c r="A535" t="s">
        <v>75</v>
      </c>
      <c r="B535" t="str">
        <f>VLOOKUP(A535,'Respondents Category'!A:B,2,FALSE)</f>
        <v>2. Regulators or Audit Oversight Authorities</v>
      </c>
      <c r="C535" t="s">
        <v>96</v>
      </c>
      <c r="D535" t="s">
        <v>73</v>
      </c>
      <c r="E535" t="s">
        <v>72</v>
      </c>
      <c r="F535" s="10">
        <f t="shared" si="8"/>
        <v>1</v>
      </c>
    </row>
    <row r="536" spans="1:6" x14ac:dyDescent="0.35">
      <c r="A536" t="s">
        <v>75</v>
      </c>
      <c r="B536" t="str">
        <f>VLOOKUP(A536,'Respondents Category'!A:B,2,FALSE)</f>
        <v>2. Regulators or Audit Oversight Authorities</v>
      </c>
      <c r="C536" t="s">
        <v>96</v>
      </c>
      <c r="D536" t="s">
        <v>6</v>
      </c>
      <c r="E536" t="s">
        <v>82</v>
      </c>
      <c r="F536" s="10">
        <f t="shared" si="8"/>
        <v>0</v>
      </c>
    </row>
    <row r="537" spans="1:6" x14ac:dyDescent="0.35">
      <c r="A537" t="s">
        <v>75</v>
      </c>
      <c r="B537" t="str">
        <f>VLOOKUP(A537,'Respondents Category'!A:B,2,FALSE)</f>
        <v>2. Regulators or Audit Oversight Authorities</v>
      </c>
      <c r="C537" t="s">
        <v>96</v>
      </c>
      <c r="D537" t="s">
        <v>38</v>
      </c>
      <c r="E537" t="s">
        <v>82</v>
      </c>
      <c r="F537" s="10">
        <f t="shared" si="8"/>
        <v>0</v>
      </c>
    </row>
    <row r="538" spans="1:6" x14ac:dyDescent="0.35">
      <c r="A538" t="s">
        <v>75</v>
      </c>
      <c r="B538" t="str">
        <f>VLOOKUP(A538,'Respondents Category'!A:B,2,FALSE)</f>
        <v>2. Regulators or Audit Oversight Authorities</v>
      </c>
      <c r="C538" t="s">
        <v>96</v>
      </c>
      <c r="D538" t="s">
        <v>80</v>
      </c>
      <c r="E538" t="s">
        <v>82</v>
      </c>
      <c r="F538" s="10">
        <f t="shared" si="8"/>
        <v>0</v>
      </c>
    </row>
    <row r="539" spans="1:6" x14ac:dyDescent="0.35">
      <c r="A539" t="s">
        <v>75</v>
      </c>
      <c r="B539" t="str">
        <f>VLOOKUP(A539,'Respondents Category'!A:B,2,FALSE)</f>
        <v>2. Regulators or Audit Oversight Authorities</v>
      </c>
      <c r="C539" t="s">
        <v>97</v>
      </c>
      <c r="D539" t="s">
        <v>68</v>
      </c>
      <c r="E539" t="s">
        <v>82</v>
      </c>
      <c r="F539" s="10">
        <f t="shared" si="8"/>
        <v>0</v>
      </c>
    </row>
    <row r="540" spans="1:6" x14ac:dyDescent="0.35">
      <c r="A540" t="s">
        <v>75</v>
      </c>
      <c r="B540" t="str">
        <f>VLOOKUP(A540,'Respondents Category'!A:B,2,FALSE)</f>
        <v>2. Regulators or Audit Oversight Authorities</v>
      </c>
      <c r="C540" t="s">
        <v>97</v>
      </c>
      <c r="D540" t="s">
        <v>37</v>
      </c>
      <c r="E540" t="s">
        <v>82</v>
      </c>
      <c r="F540" s="10">
        <f t="shared" si="8"/>
        <v>0</v>
      </c>
    </row>
    <row r="541" spans="1:6" x14ac:dyDescent="0.35">
      <c r="A541" t="s">
        <v>75</v>
      </c>
      <c r="B541" t="str">
        <f>VLOOKUP(A541,'Respondents Category'!A:B,2,FALSE)</f>
        <v>2. Regulators or Audit Oversight Authorities</v>
      </c>
      <c r="C541" t="s">
        <v>97</v>
      </c>
      <c r="D541" t="s">
        <v>32</v>
      </c>
      <c r="E541" t="s">
        <v>72</v>
      </c>
      <c r="F541" s="10">
        <f t="shared" si="8"/>
        <v>1</v>
      </c>
    </row>
    <row r="542" spans="1:6" x14ac:dyDescent="0.35">
      <c r="A542" t="s">
        <v>75</v>
      </c>
      <c r="B542" t="str">
        <f>VLOOKUP(A542,'Respondents Category'!A:B,2,FALSE)</f>
        <v>2. Regulators or Audit Oversight Authorities</v>
      </c>
      <c r="C542" t="s">
        <v>98</v>
      </c>
      <c r="D542" t="s">
        <v>15</v>
      </c>
      <c r="E542" t="s">
        <v>82</v>
      </c>
      <c r="F542" s="10">
        <f t="shared" si="8"/>
        <v>0</v>
      </c>
    </row>
    <row r="543" spans="1:6" x14ac:dyDescent="0.35">
      <c r="A543" t="s">
        <v>75</v>
      </c>
      <c r="B543" t="str">
        <f>VLOOKUP(A543,'Respondents Category'!A:B,2,FALSE)</f>
        <v>2. Regulators or Audit Oversight Authorities</v>
      </c>
      <c r="C543" t="s">
        <v>98</v>
      </c>
      <c r="D543" t="s">
        <v>48</v>
      </c>
      <c r="E543" t="s">
        <v>72</v>
      </c>
      <c r="F543" s="10">
        <f t="shared" si="8"/>
        <v>1</v>
      </c>
    </row>
    <row r="544" spans="1:6" x14ac:dyDescent="0.35">
      <c r="A544" t="s">
        <v>75</v>
      </c>
      <c r="B544" t="str">
        <f>VLOOKUP(A544,'Respondents Category'!A:B,2,FALSE)</f>
        <v>2. Regulators or Audit Oversight Authorities</v>
      </c>
      <c r="C544" t="s">
        <v>99</v>
      </c>
      <c r="D544" t="s">
        <v>53</v>
      </c>
      <c r="E544" t="s">
        <v>72</v>
      </c>
      <c r="F544" s="10">
        <f t="shared" si="8"/>
        <v>1</v>
      </c>
    </row>
    <row r="545" spans="1:6" x14ac:dyDescent="0.35">
      <c r="A545" t="s">
        <v>75</v>
      </c>
      <c r="B545" t="str">
        <f>VLOOKUP(A545,'Respondents Category'!A:B,2,FALSE)</f>
        <v>2. Regulators or Audit Oversight Authorities</v>
      </c>
      <c r="C545" t="s">
        <v>99</v>
      </c>
      <c r="D545" t="s">
        <v>21</v>
      </c>
      <c r="E545" t="s">
        <v>82</v>
      </c>
      <c r="F545" s="10">
        <f t="shared" si="8"/>
        <v>0</v>
      </c>
    </row>
    <row r="546" spans="1:6" x14ac:dyDescent="0.35">
      <c r="A546" t="s">
        <v>62</v>
      </c>
      <c r="B546" t="str">
        <f>VLOOKUP(A546,'Respondents Category'!A:B,2,FALSE)</f>
        <v>4. Firm (Audit or Assurance Practitioners)</v>
      </c>
      <c r="C546" t="s">
        <v>92</v>
      </c>
      <c r="D546" t="s">
        <v>22</v>
      </c>
      <c r="E546" t="s">
        <v>82</v>
      </c>
      <c r="F546" s="10">
        <f t="shared" si="8"/>
        <v>0</v>
      </c>
    </row>
    <row r="547" spans="1:6" x14ac:dyDescent="0.35">
      <c r="A547" t="s">
        <v>62</v>
      </c>
      <c r="B547" t="str">
        <f>VLOOKUP(A547,'Respondents Category'!A:B,2,FALSE)</f>
        <v>4. Firm (Audit or Assurance Practitioners)</v>
      </c>
      <c r="C547" t="s">
        <v>92</v>
      </c>
      <c r="D547" t="s">
        <v>25</v>
      </c>
      <c r="E547" t="s">
        <v>82</v>
      </c>
      <c r="F547" s="10">
        <f t="shared" si="8"/>
        <v>0</v>
      </c>
    </row>
    <row r="548" spans="1:6" x14ac:dyDescent="0.35">
      <c r="A548" t="s">
        <v>62</v>
      </c>
      <c r="B548" t="str">
        <f>VLOOKUP(A548,'Respondents Category'!A:B,2,FALSE)</f>
        <v>4. Firm (Audit or Assurance Practitioners)</v>
      </c>
      <c r="C548" t="s">
        <v>92</v>
      </c>
      <c r="D548" t="s">
        <v>10</v>
      </c>
      <c r="E548" t="s">
        <v>72</v>
      </c>
      <c r="F548" s="10">
        <f t="shared" si="8"/>
        <v>1</v>
      </c>
    </row>
    <row r="549" spans="1:6" x14ac:dyDescent="0.35">
      <c r="A549" t="s">
        <v>62</v>
      </c>
      <c r="B549" t="str">
        <f>VLOOKUP(A549,'Respondents Category'!A:B,2,FALSE)</f>
        <v>4. Firm (Audit or Assurance Practitioners)</v>
      </c>
      <c r="C549" t="s">
        <v>92</v>
      </c>
      <c r="D549" t="s">
        <v>30</v>
      </c>
      <c r="E549" t="s">
        <v>82</v>
      </c>
      <c r="F549" s="10">
        <f t="shared" si="8"/>
        <v>0</v>
      </c>
    </row>
    <row r="550" spans="1:6" x14ac:dyDescent="0.35">
      <c r="A550" t="s">
        <v>62</v>
      </c>
      <c r="B550" t="str">
        <f>VLOOKUP(A550,'Respondents Category'!A:B,2,FALSE)</f>
        <v>4. Firm (Audit or Assurance Practitioners)</v>
      </c>
      <c r="C550" t="s">
        <v>92</v>
      </c>
      <c r="D550" t="s">
        <v>42</v>
      </c>
      <c r="E550" t="s">
        <v>82</v>
      </c>
      <c r="F550" s="10">
        <f t="shared" si="8"/>
        <v>0</v>
      </c>
    </row>
    <row r="551" spans="1:6" x14ac:dyDescent="0.35">
      <c r="A551" t="s">
        <v>62</v>
      </c>
      <c r="B551" t="str">
        <f>VLOOKUP(A551,'Respondents Category'!A:B,2,FALSE)</f>
        <v>4. Firm (Audit or Assurance Practitioners)</v>
      </c>
      <c r="C551" t="s">
        <v>93</v>
      </c>
      <c r="D551" t="s">
        <v>34</v>
      </c>
      <c r="E551" t="s">
        <v>82</v>
      </c>
      <c r="F551" s="10">
        <f t="shared" si="8"/>
        <v>0</v>
      </c>
    </row>
    <row r="552" spans="1:6" x14ac:dyDescent="0.35">
      <c r="A552" t="s">
        <v>62</v>
      </c>
      <c r="B552" t="str">
        <f>VLOOKUP(A552,'Respondents Category'!A:B,2,FALSE)</f>
        <v>4. Firm (Audit or Assurance Practitioners)</v>
      </c>
      <c r="C552" t="s">
        <v>93</v>
      </c>
      <c r="D552" t="s">
        <v>18</v>
      </c>
      <c r="E552" t="s">
        <v>82</v>
      </c>
      <c r="F552" s="10">
        <f t="shared" si="8"/>
        <v>0</v>
      </c>
    </row>
    <row r="553" spans="1:6" x14ac:dyDescent="0.35">
      <c r="A553" t="s">
        <v>62</v>
      </c>
      <c r="B553" t="str">
        <f>VLOOKUP(A553,'Respondents Category'!A:B,2,FALSE)</f>
        <v>4. Firm (Audit or Assurance Practitioners)</v>
      </c>
      <c r="C553" t="s">
        <v>93</v>
      </c>
      <c r="D553" t="s">
        <v>27</v>
      </c>
      <c r="E553" t="s">
        <v>82</v>
      </c>
      <c r="F553" s="10">
        <f t="shared" si="8"/>
        <v>0</v>
      </c>
    </row>
    <row r="554" spans="1:6" x14ac:dyDescent="0.35">
      <c r="A554" t="s">
        <v>62</v>
      </c>
      <c r="B554" t="str">
        <f>VLOOKUP(A554,'Respondents Category'!A:B,2,FALSE)</f>
        <v>4. Firm (Audit or Assurance Practitioners)</v>
      </c>
      <c r="C554" t="s">
        <v>93</v>
      </c>
      <c r="D554" t="s">
        <v>3</v>
      </c>
      <c r="E554" t="s">
        <v>72</v>
      </c>
      <c r="F554" s="10">
        <f t="shared" si="8"/>
        <v>1</v>
      </c>
    </row>
    <row r="555" spans="1:6" x14ac:dyDescent="0.35">
      <c r="A555" t="s">
        <v>62</v>
      </c>
      <c r="B555" t="str">
        <f>VLOOKUP(A555,'Respondents Category'!A:B,2,FALSE)</f>
        <v>4. Firm (Audit or Assurance Practitioners)</v>
      </c>
      <c r="C555" t="s">
        <v>93</v>
      </c>
      <c r="D555" t="s">
        <v>55</v>
      </c>
      <c r="E555" t="s">
        <v>82</v>
      </c>
      <c r="F555" s="10">
        <f t="shared" si="8"/>
        <v>0</v>
      </c>
    </row>
    <row r="556" spans="1:6" x14ac:dyDescent="0.35">
      <c r="A556" t="s">
        <v>62</v>
      </c>
      <c r="B556" t="str">
        <f>VLOOKUP(A556,'Respondents Category'!A:B,2,FALSE)</f>
        <v>4. Firm (Audit or Assurance Practitioners)</v>
      </c>
      <c r="C556" t="s">
        <v>94</v>
      </c>
      <c r="D556" t="s">
        <v>23</v>
      </c>
      <c r="E556" t="s">
        <v>82</v>
      </c>
      <c r="F556" s="10">
        <f t="shared" si="8"/>
        <v>0</v>
      </c>
    </row>
    <row r="557" spans="1:6" x14ac:dyDescent="0.35">
      <c r="A557" t="s">
        <v>62</v>
      </c>
      <c r="B557" t="str">
        <f>VLOOKUP(A557,'Respondents Category'!A:B,2,FALSE)</f>
        <v>4. Firm (Audit or Assurance Practitioners)</v>
      </c>
      <c r="C557" t="s">
        <v>94</v>
      </c>
      <c r="D557" t="s">
        <v>19</v>
      </c>
      <c r="E557" t="s">
        <v>82</v>
      </c>
      <c r="F557" s="10">
        <f t="shared" si="8"/>
        <v>0</v>
      </c>
    </row>
    <row r="558" spans="1:6" x14ac:dyDescent="0.35">
      <c r="A558" t="s">
        <v>62</v>
      </c>
      <c r="B558" t="str">
        <f>VLOOKUP(A558,'Respondents Category'!A:B,2,FALSE)</f>
        <v>4. Firm (Audit or Assurance Practitioners)</v>
      </c>
      <c r="C558" t="s">
        <v>94</v>
      </c>
      <c r="D558" t="s">
        <v>28</v>
      </c>
      <c r="E558" t="s">
        <v>82</v>
      </c>
      <c r="F558" s="10">
        <f t="shared" si="8"/>
        <v>0</v>
      </c>
    </row>
    <row r="559" spans="1:6" x14ac:dyDescent="0.35">
      <c r="A559" t="s">
        <v>62</v>
      </c>
      <c r="B559" t="str">
        <f>VLOOKUP(A559,'Respondents Category'!A:B,2,FALSE)</f>
        <v>4. Firm (Audit or Assurance Practitioners)</v>
      </c>
      <c r="C559" t="s">
        <v>94</v>
      </c>
      <c r="D559" t="s">
        <v>9</v>
      </c>
      <c r="E559" t="s">
        <v>72</v>
      </c>
      <c r="F559" s="10">
        <f t="shared" si="8"/>
        <v>1</v>
      </c>
    </row>
    <row r="560" spans="1:6" x14ac:dyDescent="0.35">
      <c r="A560" t="s">
        <v>62</v>
      </c>
      <c r="B560" t="str">
        <f>VLOOKUP(A560,'Respondents Category'!A:B,2,FALSE)</f>
        <v>4. Firm (Audit or Assurance Practitioners)</v>
      </c>
      <c r="C560" t="s">
        <v>94</v>
      </c>
      <c r="D560" t="s">
        <v>46</v>
      </c>
      <c r="E560" t="s">
        <v>82</v>
      </c>
      <c r="F560" s="10">
        <f t="shared" si="8"/>
        <v>0</v>
      </c>
    </row>
    <row r="561" spans="1:6" x14ac:dyDescent="0.35">
      <c r="A561" t="s">
        <v>62</v>
      </c>
      <c r="B561" t="str">
        <f>VLOOKUP(A561,'Respondents Category'!A:B,2,FALSE)</f>
        <v>4. Firm (Audit or Assurance Practitioners)</v>
      </c>
      <c r="C561" t="s">
        <v>95</v>
      </c>
      <c r="D561" t="s">
        <v>45</v>
      </c>
      <c r="E561" t="s">
        <v>72</v>
      </c>
      <c r="F561" s="10">
        <f t="shared" si="8"/>
        <v>1</v>
      </c>
    </row>
    <row r="562" spans="1:6" x14ac:dyDescent="0.35">
      <c r="A562" t="s">
        <v>62</v>
      </c>
      <c r="B562" t="str">
        <f>VLOOKUP(A562,'Respondents Category'!A:B,2,FALSE)</f>
        <v>4. Firm (Audit or Assurance Practitioners)</v>
      </c>
      <c r="C562" t="s">
        <v>95</v>
      </c>
      <c r="D562" t="s">
        <v>40</v>
      </c>
      <c r="E562" t="s">
        <v>82</v>
      </c>
      <c r="F562" s="10">
        <f t="shared" si="8"/>
        <v>0</v>
      </c>
    </row>
    <row r="563" spans="1:6" x14ac:dyDescent="0.35">
      <c r="A563" t="s">
        <v>62</v>
      </c>
      <c r="B563" t="str">
        <f>VLOOKUP(A563,'Respondents Category'!A:B,2,FALSE)</f>
        <v>4. Firm (Audit or Assurance Practitioners)</v>
      </c>
      <c r="C563" t="s">
        <v>95</v>
      </c>
      <c r="D563" t="s">
        <v>41</v>
      </c>
      <c r="E563" t="s">
        <v>82</v>
      </c>
      <c r="F563" s="10">
        <f t="shared" si="8"/>
        <v>0</v>
      </c>
    </row>
    <row r="564" spans="1:6" x14ac:dyDescent="0.35">
      <c r="A564" t="s">
        <v>62</v>
      </c>
      <c r="B564" t="str">
        <f>VLOOKUP(A564,'Respondents Category'!A:B,2,FALSE)</f>
        <v>4. Firm (Audit or Assurance Practitioners)</v>
      </c>
      <c r="C564" t="s">
        <v>95</v>
      </c>
      <c r="D564" t="s">
        <v>11</v>
      </c>
      <c r="E564" t="s">
        <v>82</v>
      </c>
      <c r="F564" s="10">
        <f t="shared" si="8"/>
        <v>0</v>
      </c>
    </row>
    <row r="565" spans="1:6" x14ac:dyDescent="0.35">
      <c r="A565" t="s">
        <v>62</v>
      </c>
      <c r="B565" t="str">
        <f>VLOOKUP(A565,'Respondents Category'!A:B,2,FALSE)</f>
        <v>4. Firm (Audit or Assurance Practitioners)</v>
      </c>
      <c r="C565" t="s">
        <v>95</v>
      </c>
      <c r="D565" t="s">
        <v>26</v>
      </c>
      <c r="E565" t="s">
        <v>82</v>
      </c>
      <c r="F565" s="10">
        <f t="shared" si="8"/>
        <v>0</v>
      </c>
    </row>
    <row r="566" spans="1:6" x14ac:dyDescent="0.35">
      <c r="A566" t="s">
        <v>62</v>
      </c>
      <c r="B566" t="str">
        <f>VLOOKUP(A566,'Respondents Category'!A:B,2,FALSE)</f>
        <v>4. Firm (Audit or Assurance Practitioners)</v>
      </c>
      <c r="C566" t="s">
        <v>96</v>
      </c>
      <c r="D566" t="s">
        <v>58</v>
      </c>
      <c r="E566" t="s">
        <v>72</v>
      </c>
      <c r="F566" s="10">
        <f t="shared" si="8"/>
        <v>1</v>
      </c>
    </row>
    <row r="567" spans="1:6" x14ac:dyDescent="0.35">
      <c r="A567" t="s">
        <v>62</v>
      </c>
      <c r="B567" t="str">
        <f>VLOOKUP(A567,'Respondents Category'!A:B,2,FALSE)</f>
        <v>4. Firm (Audit or Assurance Practitioners)</v>
      </c>
      <c r="C567" t="s">
        <v>96</v>
      </c>
      <c r="D567" t="s">
        <v>73</v>
      </c>
      <c r="E567" t="s">
        <v>82</v>
      </c>
      <c r="F567" s="10">
        <f t="shared" si="8"/>
        <v>0</v>
      </c>
    </row>
    <row r="568" spans="1:6" x14ac:dyDescent="0.35">
      <c r="A568" t="s">
        <v>62</v>
      </c>
      <c r="B568" t="str">
        <f>VLOOKUP(A568,'Respondents Category'!A:B,2,FALSE)</f>
        <v>4. Firm (Audit or Assurance Practitioners)</v>
      </c>
      <c r="C568" t="s">
        <v>96</v>
      </c>
      <c r="D568" t="s">
        <v>6</v>
      </c>
      <c r="E568" t="s">
        <v>82</v>
      </c>
      <c r="F568" s="10">
        <f t="shared" si="8"/>
        <v>0</v>
      </c>
    </row>
    <row r="569" spans="1:6" x14ac:dyDescent="0.35">
      <c r="A569" t="s">
        <v>62</v>
      </c>
      <c r="B569" t="str">
        <f>VLOOKUP(A569,'Respondents Category'!A:B,2,FALSE)</f>
        <v>4. Firm (Audit or Assurance Practitioners)</v>
      </c>
      <c r="C569" t="s">
        <v>96</v>
      </c>
      <c r="D569" t="s">
        <v>38</v>
      </c>
      <c r="E569" t="s">
        <v>82</v>
      </c>
      <c r="F569" s="10">
        <f t="shared" si="8"/>
        <v>0</v>
      </c>
    </row>
    <row r="570" spans="1:6" x14ac:dyDescent="0.35">
      <c r="A570" t="s">
        <v>62</v>
      </c>
      <c r="B570" t="str">
        <f>VLOOKUP(A570,'Respondents Category'!A:B,2,FALSE)</f>
        <v>4. Firm (Audit or Assurance Practitioners)</v>
      </c>
      <c r="C570" t="s">
        <v>96</v>
      </c>
      <c r="D570" t="s">
        <v>80</v>
      </c>
      <c r="E570" t="s">
        <v>82</v>
      </c>
      <c r="F570" s="10">
        <f t="shared" si="8"/>
        <v>0</v>
      </c>
    </row>
    <row r="571" spans="1:6" x14ac:dyDescent="0.35">
      <c r="A571" t="s">
        <v>62</v>
      </c>
      <c r="B571" t="str">
        <f>VLOOKUP(A571,'Respondents Category'!A:B,2,FALSE)</f>
        <v>4. Firm (Audit or Assurance Practitioners)</v>
      </c>
      <c r="C571" t="s">
        <v>97</v>
      </c>
      <c r="D571" t="s">
        <v>68</v>
      </c>
      <c r="E571" t="s">
        <v>82</v>
      </c>
      <c r="F571" s="10">
        <f t="shared" si="8"/>
        <v>0</v>
      </c>
    </row>
    <row r="572" spans="1:6" x14ac:dyDescent="0.35">
      <c r="A572" t="s">
        <v>62</v>
      </c>
      <c r="B572" t="str">
        <f>VLOOKUP(A572,'Respondents Category'!A:B,2,FALSE)</f>
        <v>4. Firm (Audit or Assurance Practitioners)</v>
      </c>
      <c r="C572" t="s">
        <v>97</v>
      </c>
      <c r="D572" t="s">
        <v>37</v>
      </c>
      <c r="E572" t="s">
        <v>72</v>
      </c>
      <c r="F572" s="10">
        <f t="shared" si="8"/>
        <v>1</v>
      </c>
    </row>
    <row r="573" spans="1:6" x14ac:dyDescent="0.35">
      <c r="A573" t="s">
        <v>62</v>
      </c>
      <c r="B573" t="str">
        <f>VLOOKUP(A573,'Respondents Category'!A:B,2,FALSE)</f>
        <v>4. Firm (Audit or Assurance Practitioners)</v>
      </c>
      <c r="C573" t="s">
        <v>97</v>
      </c>
      <c r="D573" t="s">
        <v>32</v>
      </c>
      <c r="E573" t="s">
        <v>82</v>
      </c>
      <c r="F573" s="10">
        <f t="shared" si="8"/>
        <v>0</v>
      </c>
    </row>
    <row r="574" spans="1:6" x14ac:dyDescent="0.35">
      <c r="A574" t="s">
        <v>62</v>
      </c>
      <c r="B574" t="str">
        <f>VLOOKUP(A574,'Respondents Category'!A:B,2,FALSE)</f>
        <v>4. Firm (Audit or Assurance Practitioners)</v>
      </c>
      <c r="C574" t="s">
        <v>98</v>
      </c>
      <c r="D574" t="s">
        <v>15</v>
      </c>
      <c r="E574" t="s">
        <v>82</v>
      </c>
      <c r="F574" s="10">
        <f t="shared" si="8"/>
        <v>0</v>
      </c>
    </row>
    <row r="575" spans="1:6" x14ac:dyDescent="0.35">
      <c r="A575" t="s">
        <v>62</v>
      </c>
      <c r="B575" t="str">
        <f>VLOOKUP(A575,'Respondents Category'!A:B,2,FALSE)</f>
        <v>4. Firm (Audit or Assurance Practitioners)</v>
      </c>
      <c r="C575" t="s">
        <v>98</v>
      </c>
      <c r="D575" t="s">
        <v>48</v>
      </c>
      <c r="E575" t="s">
        <v>72</v>
      </c>
      <c r="F575" s="10">
        <f t="shared" si="8"/>
        <v>1</v>
      </c>
    </row>
    <row r="576" spans="1:6" x14ac:dyDescent="0.35">
      <c r="A576" t="s">
        <v>62</v>
      </c>
      <c r="B576" t="str">
        <f>VLOOKUP(A576,'Respondents Category'!A:B,2,FALSE)</f>
        <v>4. Firm (Audit or Assurance Practitioners)</v>
      </c>
      <c r="C576" t="s">
        <v>99</v>
      </c>
      <c r="D576" t="s">
        <v>53</v>
      </c>
      <c r="E576" t="s">
        <v>72</v>
      </c>
      <c r="F576" s="10">
        <f t="shared" si="8"/>
        <v>1</v>
      </c>
    </row>
    <row r="577" spans="1:6" x14ac:dyDescent="0.35">
      <c r="A577" t="s">
        <v>62</v>
      </c>
      <c r="B577" t="str">
        <f>VLOOKUP(A577,'Respondents Category'!A:B,2,FALSE)</f>
        <v>4. Firm (Audit or Assurance Practitioners)</v>
      </c>
      <c r="C577" t="s">
        <v>99</v>
      </c>
      <c r="D577" t="s">
        <v>21</v>
      </c>
      <c r="E577" t="s">
        <v>82</v>
      </c>
      <c r="F577" s="10">
        <f t="shared" si="8"/>
        <v>0</v>
      </c>
    </row>
    <row r="578" spans="1:6" x14ac:dyDescent="0.35">
      <c r="A578" t="s">
        <v>17</v>
      </c>
      <c r="B578" t="str">
        <f>VLOOKUP(A578,'Respondents Category'!A:B,2,FALSE)</f>
        <v>6. Public Sector Organization</v>
      </c>
      <c r="C578" t="s">
        <v>92</v>
      </c>
      <c r="D578" t="s">
        <v>22</v>
      </c>
      <c r="E578" t="s">
        <v>82</v>
      </c>
      <c r="F578" s="10">
        <f t="shared" si="8"/>
        <v>0</v>
      </c>
    </row>
    <row r="579" spans="1:6" x14ac:dyDescent="0.35">
      <c r="A579" t="s">
        <v>17</v>
      </c>
      <c r="B579" t="str">
        <f>VLOOKUP(A579,'Respondents Category'!A:B,2,FALSE)</f>
        <v>6. Public Sector Organization</v>
      </c>
      <c r="C579" t="s">
        <v>92</v>
      </c>
      <c r="D579" t="s">
        <v>25</v>
      </c>
      <c r="E579" t="s">
        <v>72</v>
      </c>
      <c r="F579" s="10">
        <f t="shared" ref="F579:F642" si="9">IF(E579="Yes",1,0)</f>
        <v>1</v>
      </c>
    </row>
    <row r="580" spans="1:6" x14ac:dyDescent="0.35">
      <c r="A580" t="s">
        <v>17</v>
      </c>
      <c r="B580" t="str">
        <f>VLOOKUP(A580,'Respondents Category'!A:B,2,FALSE)</f>
        <v>6. Public Sector Organization</v>
      </c>
      <c r="C580" t="s">
        <v>92</v>
      </c>
      <c r="D580" t="s">
        <v>10</v>
      </c>
      <c r="E580" t="s">
        <v>82</v>
      </c>
      <c r="F580" s="10">
        <f t="shared" si="9"/>
        <v>0</v>
      </c>
    </row>
    <row r="581" spans="1:6" x14ac:dyDescent="0.35">
      <c r="A581" t="s">
        <v>17</v>
      </c>
      <c r="B581" t="str">
        <f>VLOOKUP(A581,'Respondents Category'!A:B,2,FALSE)</f>
        <v>6. Public Sector Organization</v>
      </c>
      <c r="C581" t="s">
        <v>92</v>
      </c>
      <c r="D581" t="s">
        <v>30</v>
      </c>
      <c r="E581" t="s">
        <v>82</v>
      </c>
      <c r="F581" s="10">
        <f t="shared" si="9"/>
        <v>0</v>
      </c>
    </row>
    <row r="582" spans="1:6" x14ac:dyDescent="0.35">
      <c r="A582" t="s">
        <v>17</v>
      </c>
      <c r="B582" t="str">
        <f>VLOOKUP(A582,'Respondents Category'!A:B,2,FALSE)</f>
        <v>6. Public Sector Organization</v>
      </c>
      <c r="C582" t="s">
        <v>92</v>
      </c>
      <c r="D582" t="s">
        <v>42</v>
      </c>
      <c r="E582" t="s">
        <v>82</v>
      </c>
      <c r="F582" s="10">
        <f t="shared" si="9"/>
        <v>0</v>
      </c>
    </row>
    <row r="583" spans="1:6" x14ac:dyDescent="0.35">
      <c r="A583" t="s">
        <v>17</v>
      </c>
      <c r="B583" t="str">
        <f>VLOOKUP(A583,'Respondents Category'!A:B,2,FALSE)</f>
        <v>6. Public Sector Organization</v>
      </c>
      <c r="C583" t="s">
        <v>93</v>
      </c>
      <c r="D583" t="s">
        <v>34</v>
      </c>
      <c r="E583" t="s">
        <v>82</v>
      </c>
      <c r="F583" s="10">
        <f t="shared" si="9"/>
        <v>0</v>
      </c>
    </row>
    <row r="584" spans="1:6" x14ac:dyDescent="0.35">
      <c r="A584" t="s">
        <v>17</v>
      </c>
      <c r="B584" t="str">
        <f>VLOOKUP(A584,'Respondents Category'!A:B,2,FALSE)</f>
        <v>6. Public Sector Organization</v>
      </c>
      <c r="C584" t="s">
        <v>93</v>
      </c>
      <c r="D584" t="s">
        <v>18</v>
      </c>
      <c r="E584" t="s">
        <v>82</v>
      </c>
      <c r="F584" s="10">
        <f t="shared" si="9"/>
        <v>0</v>
      </c>
    </row>
    <row r="585" spans="1:6" x14ac:dyDescent="0.35">
      <c r="A585" t="s">
        <v>17</v>
      </c>
      <c r="B585" t="str">
        <f>VLOOKUP(A585,'Respondents Category'!A:B,2,FALSE)</f>
        <v>6. Public Sector Organization</v>
      </c>
      <c r="C585" t="s">
        <v>93</v>
      </c>
      <c r="D585" t="s">
        <v>27</v>
      </c>
      <c r="E585" t="s">
        <v>82</v>
      </c>
      <c r="F585" s="10">
        <f t="shared" si="9"/>
        <v>0</v>
      </c>
    </row>
    <row r="586" spans="1:6" x14ac:dyDescent="0.35">
      <c r="A586" t="s">
        <v>17</v>
      </c>
      <c r="B586" t="str">
        <f>VLOOKUP(A586,'Respondents Category'!A:B,2,FALSE)</f>
        <v>6. Public Sector Organization</v>
      </c>
      <c r="C586" t="s">
        <v>93</v>
      </c>
      <c r="D586" t="s">
        <v>3</v>
      </c>
      <c r="E586" t="s">
        <v>72</v>
      </c>
      <c r="F586" s="10">
        <f t="shared" si="9"/>
        <v>1</v>
      </c>
    </row>
    <row r="587" spans="1:6" x14ac:dyDescent="0.35">
      <c r="A587" t="s">
        <v>17</v>
      </c>
      <c r="B587" t="str">
        <f>VLOOKUP(A587,'Respondents Category'!A:B,2,FALSE)</f>
        <v>6. Public Sector Organization</v>
      </c>
      <c r="C587" t="s">
        <v>93</v>
      </c>
      <c r="D587" t="s">
        <v>55</v>
      </c>
      <c r="E587" t="s">
        <v>82</v>
      </c>
      <c r="F587" s="10">
        <f t="shared" si="9"/>
        <v>0</v>
      </c>
    </row>
    <row r="588" spans="1:6" x14ac:dyDescent="0.35">
      <c r="A588" t="s">
        <v>17</v>
      </c>
      <c r="B588" t="str">
        <f>VLOOKUP(A588,'Respondents Category'!A:B,2,FALSE)</f>
        <v>6. Public Sector Organization</v>
      </c>
      <c r="C588" t="s">
        <v>94</v>
      </c>
      <c r="D588" t="s">
        <v>23</v>
      </c>
      <c r="E588" t="s">
        <v>82</v>
      </c>
      <c r="F588" s="10">
        <f t="shared" si="9"/>
        <v>0</v>
      </c>
    </row>
    <row r="589" spans="1:6" x14ac:dyDescent="0.35">
      <c r="A589" t="s">
        <v>17</v>
      </c>
      <c r="B589" t="str">
        <f>VLOOKUP(A589,'Respondents Category'!A:B,2,FALSE)</f>
        <v>6. Public Sector Organization</v>
      </c>
      <c r="C589" t="s">
        <v>94</v>
      </c>
      <c r="D589" t="s">
        <v>19</v>
      </c>
      <c r="E589" t="s">
        <v>72</v>
      </c>
      <c r="F589" s="10">
        <f t="shared" si="9"/>
        <v>1</v>
      </c>
    </row>
    <row r="590" spans="1:6" x14ac:dyDescent="0.35">
      <c r="A590" t="s">
        <v>17</v>
      </c>
      <c r="B590" t="str">
        <f>VLOOKUP(A590,'Respondents Category'!A:B,2,FALSE)</f>
        <v>6. Public Sector Organization</v>
      </c>
      <c r="C590" t="s">
        <v>94</v>
      </c>
      <c r="D590" t="s">
        <v>28</v>
      </c>
      <c r="E590" t="s">
        <v>82</v>
      </c>
      <c r="F590" s="10">
        <f t="shared" si="9"/>
        <v>0</v>
      </c>
    </row>
    <row r="591" spans="1:6" x14ac:dyDescent="0.35">
      <c r="A591" t="s">
        <v>17</v>
      </c>
      <c r="B591" t="str">
        <f>VLOOKUP(A591,'Respondents Category'!A:B,2,FALSE)</f>
        <v>6. Public Sector Organization</v>
      </c>
      <c r="C591" t="s">
        <v>94</v>
      </c>
      <c r="D591" t="s">
        <v>9</v>
      </c>
      <c r="E591" t="s">
        <v>82</v>
      </c>
      <c r="F591" s="10">
        <f t="shared" si="9"/>
        <v>0</v>
      </c>
    </row>
    <row r="592" spans="1:6" x14ac:dyDescent="0.35">
      <c r="A592" t="s">
        <v>17</v>
      </c>
      <c r="B592" t="str">
        <f>VLOOKUP(A592,'Respondents Category'!A:B,2,FALSE)</f>
        <v>6. Public Sector Organization</v>
      </c>
      <c r="C592" t="s">
        <v>94</v>
      </c>
      <c r="D592" t="s">
        <v>46</v>
      </c>
      <c r="E592" t="s">
        <v>82</v>
      </c>
      <c r="F592" s="10">
        <f t="shared" si="9"/>
        <v>0</v>
      </c>
    </row>
    <row r="593" spans="1:6" x14ac:dyDescent="0.35">
      <c r="A593" t="s">
        <v>17</v>
      </c>
      <c r="B593" t="str">
        <f>VLOOKUP(A593,'Respondents Category'!A:B,2,FALSE)</f>
        <v>6. Public Sector Organization</v>
      </c>
      <c r="C593" t="s">
        <v>95</v>
      </c>
      <c r="D593" t="s">
        <v>45</v>
      </c>
      <c r="E593" t="s">
        <v>82</v>
      </c>
      <c r="F593" s="10">
        <f t="shared" si="9"/>
        <v>0</v>
      </c>
    </row>
    <row r="594" spans="1:6" x14ac:dyDescent="0.35">
      <c r="A594" t="s">
        <v>17</v>
      </c>
      <c r="B594" t="str">
        <f>VLOOKUP(A594,'Respondents Category'!A:B,2,FALSE)</f>
        <v>6. Public Sector Organization</v>
      </c>
      <c r="C594" t="s">
        <v>95</v>
      </c>
      <c r="D594" t="s">
        <v>40</v>
      </c>
      <c r="E594" t="s">
        <v>72</v>
      </c>
      <c r="F594" s="10">
        <f t="shared" si="9"/>
        <v>1</v>
      </c>
    </row>
    <row r="595" spans="1:6" x14ac:dyDescent="0.35">
      <c r="A595" t="s">
        <v>17</v>
      </c>
      <c r="B595" t="str">
        <f>VLOOKUP(A595,'Respondents Category'!A:B,2,FALSE)</f>
        <v>6. Public Sector Organization</v>
      </c>
      <c r="C595" t="s">
        <v>95</v>
      </c>
      <c r="D595" t="s">
        <v>41</v>
      </c>
      <c r="E595" t="s">
        <v>82</v>
      </c>
      <c r="F595" s="10">
        <f t="shared" si="9"/>
        <v>0</v>
      </c>
    </row>
    <row r="596" spans="1:6" x14ac:dyDescent="0.35">
      <c r="A596" t="s">
        <v>17</v>
      </c>
      <c r="B596" t="str">
        <f>VLOOKUP(A596,'Respondents Category'!A:B,2,FALSE)</f>
        <v>6. Public Sector Organization</v>
      </c>
      <c r="C596" t="s">
        <v>95</v>
      </c>
      <c r="D596" t="s">
        <v>11</v>
      </c>
      <c r="E596" t="s">
        <v>82</v>
      </c>
      <c r="F596" s="10">
        <f t="shared" si="9"/>
        <v>0</v>
      </c>
    </row>
    <row r="597" spans="1:6" x14ac:dyDescent="0.35">
      <c r="A597" t="s">
        <v>17</v>
      </c>
      <c r="B597" t="str">
        <f>VLOOKUP(A597,'Respondents Category'!A:B,2,FALSE)</f>
        <v>6. Public Sector Organization</v>
      </c>
      <c r="C597" t="s">
        <v>95</v>
      </c>
      <c r="D597" t="s">
        <v>26</v>
      </c>
      <c r="E597" t="s">
        <v>82</v>
      </c>
      <c r="F597" s="10">
        <f t="shared" si="9"/>
        <v>0</v>
      </c>
    </row>
    <row r="598" spans="1:6" x14ac:dyDescent="0.35">
      <c r="A598" t="s">
        <v>17</v>
      </c>
      <c r="B598" t="str">
        <f>VLOOKUP(A598,'Respondents Category'!A:B,2,FALSE)</f>
        <v>6. Public Sector Organization</v>
      </c>
      <c r="C598" t="s">
        <v>96</v>
      </c>
      <c r="D598" t="s">
        <v>58</v>
      </c>
      <c r="E598" t="s">
        <v>82</v>
      </c>
      <c r="F598" s="10">
        <f t="shared" si="9"/>
        <v>0</v>
      </c>
    </row>
    <row r="599" spans="1:6" x14ac:dyDescent="0.35">
      <c r="A599" t="s">
        <v>17</v>
      </c>
      <c r="B599" t="str">
        <f>VLOOKUP(A599,'Respondents Category'!A:B,2,FALSE)</f>
        <v>6. Public Sector Organization</v>
      </c>
      <c r="C599" t="s">
        <v>96</v>
      </c>
      <c r="D599" t="s">
        <v>73</v>
      </c>
      <c r="E599" t="s">
        <v>72</v>
      </c>
      <c r="F599" s="10">
        <f t="shared" si="9"/>
        <v>1</v>
      </c>
    </row>
    <row r="600" spans="1:6" x14ac:dyDescent="0.35">
      <c r="A600" t="s">
        <v>17</v>
      </c>
      <c r="B600" t="str">
        <f>VLOOKUP(A600,'Respondents Category'!A:B,2,FALSE)</f>
        <v>6. Public Sector Organization</v>
      </c>
      <c r="C600" t="s">
        <v>96</v>
      </c>
      <c r="D600" t="s">
        <v>6</v>
      </c>
      <c r="E600" t="s">
        <v>82</v>
      </c>
      <c r="F600" s="10">
        <f t="shared" si="9"/>
        <v>0</v>
      </c>
    </row>
    <row r="601" spans="1:6" x14ac:dyDescent="0.35">
      <c r="A601" t="s">
        <v>17</v>
      </c>
      <c r="B601" t="str">
        <f>VLOOKUP(A601,'Respondents Category'!A:B,2,FALSE)</f>
        <v>6. Public Sector Organization</v>
      </c>
      <c r="C601" t="s">
        <v>96</v>
      </c>
      <c r="D601" t="s">
        <v>38</v>
      </c>
      <c r="E601" t="s">
        <v>82</v>
      </c>
      <c r="F601" s="10">
        <f t="shared" si="9"/>
        <v>0</v>
      </c>
    </row>
    <row r="602" spans="1:6" x14ac:dyDescent="0.35">
      <c r="A602" t="s">
        <v>17</v>
      </c>
      <c r="B602" t="str">
        <f>VLOOKUP(A602,'Respondents Category'!A:B,2,FALSE)</f>
        <v>6. Public Sector Organization</v>
      </c>
      <c r="C602" t="s">
        <v>96</v>
      </c>
      <c r="D602" t="s">
        <v>80</v>
      </c>
      <c r="E602" t="s">
        <v>82</v>
      </c>
      <c r="F602" s="10">
        <f t="shared" si="9"/>
        <v>0</v>
      </c>
    </row>
    <row r="603" spans="1:6" x14ac:dyDescent="0.35">
      <c r="A603" t="s">
        <v>17</v>
      </c>
      <c r="B603" t="str">
        <f>VLOOKUP(A603,'Respondents Category'!A:B,2,FALSE)</f>
        <v>6. Public Sector Organization</v>
      </c>
      <c r="C603" t="s">
        <v>97</v>
      </c>
      <c r="D603" t="s">
        <v>68</v>
      </c>
      <c r="E603" t="s">
        <v>82</v>
      </c>
      <c r="F603" s="10">
        <f t="shared" si="9"/>
        <v>0</v>
      </c>
    </row>
    <row r="604" spans="1:6" x14ac:dyDescent="0.35">
      <c r="A604" t="s">
        <v>17</v>
      </c>
      <c r="B604" t="str">
        <f>VLOOKUP(A604,'Respondents Category'!A:B,2,FALSE)</f>
        <v>6. Public Sector Organization</v>
      </c>
      <c r="C604" t="s">
        <v>97</v>
      </c>
      <c r="D604" t="s">
        <v>37</v>
      </c>
      <c r="E604" t="s">
        <v>72</v>
      </c>
      <c r="F604" s="10">
        <f t="shared" si="9"/>
        <v>1</v>
      </c>
    </row>
    <row r="605" spans="1:6" x14ac:dyDescent="0.35">
      <c r="A605" t="s">
        <v>17</v>
      </c>
      <c r="B605" t="str">
        <f>VLOOKUP(A605,'Respondents Category'!A:B,2,FALSE)</f>
        <v>6. Public Sector Organization</v>
      </c>
      <c r="C605" t="s">
        <v>97</v>
      </c>
      <c r="D605" t="s">
        <v>32</v>
      </c>
      <c r="E605" t="s">
        <v>82</v>
      </c>
      <c r="F605" s="10">
        <f t="shared" si="9"/>
        <v>0</v>
      </c>
    </row>
    <row r="606" spans="1:6" x14ac:dyDescent="0.35">
      <c r="A606" t="s">
        <v>17</v>
      </c>
      <c r="B606" t="str">
        <f>VLOOKUP(A606,'Respondents Category'!A:B,2,FALSE)</f>
        <v>6. Public Sector Organization</v>
      </c>
      <c r="C606" t="s">
        <v>98</v>
      </c>
      <c r="D606" t="s">
        <v>15</v>
      </c>
      <c r="E606" t="s">
        <v>82</v>
      </c>
      <c r="F606" s="10">
        <f t="shared" si="9"/>
        <v>0</v>
      </c>
    </row>
    <row r="607" spans="1:6" x14ac:dyDescent="0.35">
      <c r="A607" t="s">
        <v>17</v>
      </c>
      <c r="B607" t="str">
        <f>VLOOKUP(A607,'Respondents Category'!A:B,2,FALSE)</f>
        <v>6. Public Sector Organization</v>
      </c>
      <c r="C607" t="s">
        <v>98</v>
      </c>
      <c r="D607" t="s">
        <v>48</v>
      </c>
      <c r="E607" t="s">
        <v>72</v>
      </c>
      <c r="F607" s="10">
        <f t="shared" si="9"/>
        <v>1</v>
      </c>
    </row>
    <row r="608" spans="1:6" x14ac:dyDescent="0.35">
      <c r="A608" t="s">
        <v>17</v>
      </c>
      <c r="B608" t="str">
        <f>VLOOKUP(A608,'Respondents Category'!A:B,2,FALSE)</f>
        <v>6. Public Sector Organization</v>
      </c>
      <c r="C608" t="s">
        <v>99</v>
      </c>
      <c r="D608" t="s">
        <v>53</v>
      </c>
      <c r="E608" t="s">
        <v>72</v>
      </c>
      <c r="F608" s="10">
        <f t="shared" si="9"/>
        <v>1</v>
      </c>
    </row>
    <row r="609" spans="1:6" x14ac:dyDescent="0.35">
      <c r="A609" t="s">
        <v>17</v>
      </c>
      <c r="B609" t="str">
        <f>VLOOKUP(A609,'Respondents Category'!A:B,2,FALSE)</f>
        <v>6. Public Sector Organization</v>
      </c>
      <c r="C609" t="s">
        <v>99</v>
      </c>
      <c r="D609" t="s">
        <v>21</v>
      </c>
      <c r="E609" t="s">
        <v>82</v>
      </c>
      <c r="F609" s="10">
        <f t="shared" si="9"/>
        <v>0</v>
      </c>
    </row>
    <row r="610" spans="1:6" x14ac:dyDescent="0.35">
      <c r="A610" t="s">
        <v>49</v>
      </c>
      <c r="B610" t="str">
        <f>VLOOKUP(A610,'Respondents Category'!A:B,2,FALSE)</f>
        <v>4. Firm (Audit or Assurance Practitioners)</v>
      </c>
      <c r="C610" t="s">
        <v>92</v>
      </c>
      <c r="D610" t="s">
        <v>22</v>
      </c>
      <c r="E610" t="s">
        <v>82</v>
      </c>
      <c r="F610" s="10">
        <f t="shared" si="9"/>
        <v>0</v>
      </c>
    </row>
    <row r="611" spans="1:6" x14ac:dyDescent="0.35">
      <c r="A611" t="s">
        <v>49</v>
      </c>
      <c r="B611" t="str">
        <f>VLOOKUP(A611,'Respondents Category'!A:B,2,FALSE)</f>
        <v>4. Firm (Audit or Assurance Practitioners)</v>
      </c>
      <c r="C611" t="s">
        <v>92</v>
      </c>
      <c r="D611" t="s">
        <v>25</v>
      </c>
      <c r="E611" t="s">
        <v>72</v>
      </c>
      <c r="F611" s="10">
        <f t="shared" si="9"/>
        <v>1</v>
      </c>
    </row>
    <row r="612" spans="1:6" x14ac:dyDescent="0.35">
      <c r="A612" t="s">
        <v>49</v>
      </c>
      <c r="B612" t="str">
        <f>VLOOKUP(A612,'Respondents Category'!A:B,2,FALSE)</f>
        <v>4. Firm (Audit or Assurance Practitioners)</v>
      </c>
      <c r="C612" t="s">
        <v>92</v>
      </c>
      <c r="D612" t="s">
        <v>10</v>
      </c>
      <c r="E612" t="s">
        <v>82</v>
      </c>
      <c r="F612" s="10">
        <f t="shared" si="9"/>
        <v>0</v>
      </c>
    </row>
    <row r="613" spans="1:6" x14ac:dyDescent="0.35">
      <c r="A613" t="s">
        <v>49</v>
      </c>
      <c r="B613" t="str">
        <f>VLOOKUP(A613,'Respondents Category'!A:B,2,FALSE)</f>
        <v>4. Firm (Audit or Assurance Practitioners)</v>
      </c>
      <c r="C613" t="s">
        <v>92</v>
      </c>
      <c r="D613" t="s">
        <v>30</v>
      </c>
      <c r="E613" t="s">
        <v>82</v>
      </c>
      <c r="F613" s="10">
        <f t="shared" si="9"/>
        <v>0</v>
      </c>
    </row>
    <row r="614" spans="1:6" x14ac:dyDescent="0.35">
      <c r="A614" t="s">
        <v>49</v>
      </c>
      <c r="B614" t="str">
        <f>VLOOKUP(A614,'Respondents Category'!A:B,2,FALSE)</f>
        <v>4. Firm (Audit or Assurance Practitioners)</v>
      </c>
      <c r="C614" t="s">
        <v>92</v>
      </c>
      <c r="D614" t="s">
        <v>42</v>
      </c>
      <c r="E614" t="s">
        <v>82</v>
      </c>
      <c r="F614" s="10">
        <f t="shared" si="9"/>
        <v>0</v>
      </c>
    </row>
    <row r="615" spans="1:6" x14ac:dyDescent="0.35">
      <c r="A615" t="s">
        <v>49</v>
      </c>
      <c r="B615" t="str">
        <f>VLOOKUP(A615,'Respondents Category'!A:B,2,FALSE)</f>
        <v>4. Firm (Audit or Assurance Practitioners)</v>
      </c>
      <c r="C615" t="s">
        <v>93</v>
      </c>
      <c r="D615" t="s">
        <v>34</v>
      </c>
      <c r="E615" t="s">
        <v>82</v>
      </c>
      <c r="F615" s="10">
        <f t="shared" si="9"/>
        <v>0</v>
      </c>
    </row>
    <row r="616" spans="1:6" x14ac:dyDescent="0.35">
      <c r="A616" t="s">
        <v>49</v>
      </c>
      <c r="B616" t="str">
        <f>VLOOKUP(A616,'Respondents Category'!A:B,2,FALSE)</f>
        <v>4. Firm (Audit or Assurance Practitioners)</v>
      </c>
      <c r="C616" t="s">
        <v>93</v>
      </c>
      <c r="D616" t="s">
        <v>18</v>
      </c>
      <c r="E616" t="s">
        <v>72</v>
      </c>
      <c r="F616" s="10">
        <f t="shared" si="9"/>
        <v>1</v>
      </c>
    </row>
    <row r="617" spans="1:6" x14ac:dyDescent="0.35">
      <c r="A617" t="s">
        <v>49</v>
      </c>
      <c r="B617" t="str">
        <f>VLOOKUP(A617,'Respondents Category'!A:B,2,FALSE)</f>
        <v>4. Firm (Audit or Assurance Practitioners)</v>
      </c>
      <c r="C617" t="s">
        <v>93</v>
      </c>
      <c r="D617" t="s">
        <v>27</v>
      </c>
      <c r="E617" t="s">
        <v>82</v>
      </c>
      <c r="F617" s="10">
        <f t="shared" si="9"/>
        <v>0</v>
      </c>
    </row>
    <row r="618" spans="1:6" x14ac:dyDescent="0.35">
      <c r="A618" t="s">
        <v>49</v>
      </c>
      <c r="B618" t="str">
        <f>VLOOKUP(A618,'Respondents Category'!A:B,2,FALSE)</f>
        <v>4. Firm (Audit or Assurance Practitioners)</v>
      </c>
      <c r="C618" t="s">
        <v>93</v>
      </c>
      <c r="D618" t="s">
        <v>3</v>
      </c>
      <c r="E618" t="s">
        <v>82</v>
      </c>
      <c r="F618" s="10">
        <f t="shared" si="9"/>
        <v>0</v>
      </c>
    </row>
    <row r="619" spans="1:6" x14ac:dyDescent="0.35">
      <c r="A619" t="s">
        <v>49</v>
      </c>
      <c r="B619" t="str">
        <f>VLOOKUP(A619,'Respondents Category'!A:B,2,FALSE)</f>
        <v>4. Firm (Audit or Assurance Practitioners)</v>
      </c>
      <c r="C619" t="s">
        <v>93</v>
      </c>
      <c r="D619" t="s">
        <v>55</v>
      </c>
      <c r="E619" t="s">
        <v>82</v>
      </c>
      <c r="F619" s="10">
        <f t="shared" si="9"/>
        <v>0</v>
      </c>
    </row>
    <row r="620" spans="1:6" x14ac:dyDescent="0.35">
      <c r="A620" t="s">
        <v>49</v>
      </c>
      <c r="B620" t="str">
        <f>VLOOKUP(A620,'Respondents Category'!A:B,2,FALSE)</f>
        <v>4. Firm (Audit or Assurance Practitioners)</v>
      </c>
      <c r="C620" t="s">
        <v>94</v>
      </c>
      <c r="D620" t="s">
        <v>23</v>
      </c>
      <c r="E620" t="s">
        <v>82</v>
      </c>
      <c r="F620" s="10">
        <f t="shared" si="9"/>
        <v>0</v>
      </c>
    </row>
    <row r="621" spans="1:6" x14ac:dyDescent="0.35">
      <c r="A621" t="s">
        <v>49</v>
      </c>
      <c r="B621" t="str">
        <f>VLOOKUP(A621,'Respondents Category'!A:B,2,FALSE)</f>
        <v>4. Firm (Audit or Assurance Practitioners)</v>
      </c>
      <c r="C621" t="s">
        <v>94</v>
      </c>
      <c r="D621" t="s">
        <v>19</v>
      </c>
      <c r="E621" t="s">
        <v>72</v>
      </c>
      <c r="F621" s="10">
        <f t="shared" si="9"/>
        <v>1</v>
      </c>
    </row>
    <row r="622" spans="1:6" x14ac:dyDescent="0.35">
      <c r="A622" t="s">
        <v>49</v>
      </c>
      <c r="B622" t="str">
        <f>VLOOKUP(A622,'Respondents Category'!A:B,2,FALSE)</f>
        <v>4. Firm (Audit or Assurance Practitioners)</v>
      </c>
      <c r="C622" t="s">
        <v>94</v>
      </c>
      <c r="D622" t="s">
        <v>28</v>
      </c>
      <c r="E622" t="s">
        <v>82</v>
      </c>
      <c r="F622" s="10">
        <f t="shared" si="9"/>
        <v>0</v>
      </c>
    </row>
    <row r="623" spans="1:6" x14ac:dyDescent="0.35">
      <c r="A623" t="s">
        <v>49</v>
      </c>
      <c r="B623" t="str">
        <f>VLOOKUP(A623,'Respondents Category'!A:B,2,FALSE)</f>
        <v>4. Firm (Audit or Assurance Practitioners)</v>
      </c>
      <c r="C623" t="s">
        <v>94</v>
      </c>
      <c r="D623" t="s">
        <v>9</v>
      </c>
      <c r="E623" t="s">
        <v>82</v>
      </c>
      <c r="F623" s="10">
        <f t="shared" si="9"/>
        <v>0</v>
      </c>
    </row>
    <row r="624" spans="1:6" x14ac:dyDescent="0.35">
      <c r="A624" t="s">
        <v>49</v>
      </c>
      <c r="B624" t="str">
        <f>VLOOKUP(A624,'Respondents Category'!A:B,2,FALSE)</f>
        <v>4. Firm (Audit or Assurance Practitioners)</v>
      </c>
      <c r="C624" t="s">
        <v>94</v>
      </c>
      <c r="D624" t="s">
        <v>46</v>
      </c>
      <c r="E624" t="s">
        <v>82</v>
      </c>
      <c r="F624" s="10">
        <f t="shared" si="9"/>
        <v>0</v>
      </c>
    </row>
    <row r="625" spans="1:6" x14ac:dyDescent="0.35">
      <c r="A625" t="s">
        <v>49</v>
      </c>
      <c r="B625" t="str">
        <f>VLOOKUP(A625,'Respondents Category'!A:B,2,FALSE)</f>
        <v>4. Firm (Audit or Assurance Practitioners)</v>
      </c>
      <c r="C625" t="s">
        <v>95</v>
      </c>
      <c r="D625" t="s">
        <v>45</v>
      </c>
      <c r="E625" t="s">
        <v>82</v>
      </c>
      <c r="F625" s="10">
        <f t="shared" si="9"/>
        <v>0</v>
      </c>
    </row>
    <row r="626" spans="1:6" x14ac:dyDescent="0.35">
      <c r="A626" t="s">
        <v>49</v>
      </c>
      <c r="B626" t="str">
        <f>VLOOKUP(A626,'Respondents Category'!A:B,2,FALSE)</f>
        <v>4. Firm (Audit or Assurance Practitioners)</v>
      </c>
      <c r="C626" t="s">
        <v>95</v>
      </c>
      <c r="D626" t="s">
        <v>40</v>
      </c>
      <c r="E626" t="s">
        <v>72</v>
      </c>
      <c r="F626" s="10">
        <f t="shared" si="9"/>
        <v>1</v>
      </c>
    </row>
    <row r="627" spans="1:6" x14ac:dyDescent="0.35">
      <c r="A627" t="s">
        <v>49</v>
      </c>
      <c r="B627" t="str">
        <f>VLOOKUP(A627,'Respondents Category'!A:B,2,FALSE)</f>
        <v>4. Firm (Audit or Assurance Practitioners)</v>
      </c>
      <c r="C627" t="s">
        <v>95</v>
      </c>
      <c r="D627" t="s">
        <v>41</v>
      </c>
      <c r="E627" t="s">
        <v>82</v>
      </c>
      <c r="F627" s="10">
        <f t="shared" si="9"/>
        <v>0</v>
      </c>
    </row>
    <row r="628" spans="1:6" x14ac:dyDescent="0.35">
      <c r="A628" t="s">
        <v>49</v>
      </c>
      <c r="B628" t="str">
        <f>VLOOKUP(A628,'Respondents Category'!A:B,2,FALSE)</f>
        <v>4. Firm (Audit or Assurance Practitioners)</v>
      </c>
      <c r="C628" t="s">
        <v>95</v>
      </c>
      <c r="D628" t="s">
        <v>11</v>
      </c>
      <c r="E628" t="s">
        <v>82</v>
      </c>
      <c r="F628" s="10">
        <f t="shared" si="9"/>
        <v>0</v>
      </c>
    </row>
    <row r="629" spans="1:6" x14ac:dyDescent="0.35">
      <c r="A629" t="s">
        <v>49</v>
      </c>
      <c r="B629" t="str">
        <f>VLOOKUP(A629,'Respondents Category'!A:B,2,FALSE)</f>
        <v>4. Firm (Audit or Assurance Practitioners)</v>
      </c>
      <c r="C629" t="s">
        <v>95</v>
      </c>
      <c r="D629" t="s">
        <v>26</v>
      </c>
      <c r="E629" t="s">
        <v>82</v>
      </c>
      <c r="F629" s="10">
        <f t="shared" si="9"/>
        <v>0</v>
      </c>
    </row>
    <row r="630" spans="1:6" x14ac:dyDescent="0.35">
      <c r="A630" t="s">
        <v>49</v>
      </c>
      <c r="B630" t="str">
        <f>VLOOKUP(A630,'Respondents Category'!A:B,2,FALSE)</f>
        <v>4. Firm (Audit or Assurance Practitioners)</v>
      </c>
      <c r="C630" t="s">
        <v>96</v>
      </c>
      <c r="D630" t="s">
        <v>58</v>
      </c>
      <c r="E630" t="s">
        <v>82</v>
      </c>
      <c r="F630" s="10">
        <f t="shared" si="9"/>
        <v>0</v>
      </c>
    </row>
    <row r="631" spans="1:6" x14ac:dyDescent="0.35">
      <c r="A631" t="s">
        <v>49</v>
      </c>
      <c r="B631" t="str">
        <f>VLOOKUP(A631,'Respondents Category'!A:B,2,FALSE)</f>
        <v>4. Firm (Audit or Assurance Practitioners)</v>
      </c>
      <c r="C631" t="s">
        <v>96</v>
      </c>
      <c r="D631" t="s">
        <v>73</v>
      </c>
      <c r="E631" t="s">
        <v>72</v>
      </c>
      <c r="F631" s="10">
        <f t="shared" si="9"/>
        <v>1</v>
      </c>
    </row>
    <row r="632" spans="1:6" x14ac:dyDescent="0.35">
      <c r="A632" t="s">
        <v>49</v>
      </c>
      <c r="B632" t="str">
        <f>VLOOKUP(A632,'Respondents Category'!A:B,2,FALSE)</f>
        <v>4. Firm (Audit or Assurance Practitioners)</v>
      </c>
      <c r="C632" t="s">
        <v>96</v>
      </c>
      <c r="D632" t="s">
        <v>6</v>
      </c>
      <c r="E632" t="s">
        <v>82</v>
      </c>
      <c r="F632" s="10">
        <f t="shared" si="9"/>
        <v>0</v>
      </c>
    </row>
    <row r="633" spans="1:6" x14ac:dyDescent="0.35">
      <c r="A633" t="s">
        <v>49</v>
      </c>
      <c r="B633" t="str">
        <f>VLOOKUP(A633,'Respondents Category'!A:B,2,FALSE)</f>
        <v>4. Firm (Audit or Assurance Practitioners)</v>
      </c>
      <c r="C633" t="s">
        <v>96</v>
      </c>
      <c r="D633" t="s">
        <v>38</v>
      </c>
      <c r="E633" t="s">
        <v>82</v>
      </c>
      <c r="F633" s="10">
        <f t="shared" si="9"/>
        <v>0</v>
      </c>
    </row>
    <row r="634" spans="1:6" x14ac:dyDescent="0.35">
      <c r="A634" t="s">
        <v>49</v>
      </c>
      <c r="B634" t="str">
        <f>VLOOKUP(A634,'Respondents Category'!A:B,2,FALSE)</f>
        <v>4. Firm (Audit or Assurance Practitioners)</v>
      </c>
      <c r="C634" t="s">
        <v>96</v>
      </c>
      <c r="D634" t="s">
        <v>80</v>
      </c>
      <c r="E634" t="s">
        <v>82</v>
      </c>
      <c r="F634" s="10">
        <f t="shared" si="9"/>
        <v>0</v>
      </c>
    </row>
    <row r="635" spans="1:6" x14ac:dyDescent="0.35">
      <c r="A635" t="s">
        <v>49</v>
      </c>
      <c r="B635" t="str">
        <f>VLOOKUP(A635,'Respondents Category'!A:B,2,FALSE)</f>
        <v>4. Firm (Audit or Assurance Practitioners)</v>
      </c>
      <c r="C635" t="s">
        <v>97</v>
      </c>
      <c r="D635" t="s">
        <v>68</v>
      </c>
      <c r="E635" t="s">
        <v>82</v>
      </c>
      <c r="F635" s="10">
        <f t="shared" si="9"/>
        <v>0</v>
      </c>
    </row>
    <row r="636" spans="1:6" x14ac:dyDescent="0.35">
      <c r="A636" t="s">
        <v>49</v>
      </c>
      <c r="B636" t="str">
        <f>VLOOKUP(A636,'Respondents Category'!A:B,2,FALSE)</f>
        <v>4. Firm (Audit or Assurance Practitioners)</v>
      </c>
      <c r="C636" t="s">
        <v>97</v>
      </c>
      <c r="D636" t="s">
        <v>37</v>
      </c>
      <c r="E636" t="s">
        <v>72</v>
      </c>
      <c r="F636" s="10">
        <f t="shared" si="9"/>
        <v>1</v>
      </c>
    </row>
    <row r="637" spans="1:6" x14ac:dyDescent="0.35">
      <c r="A637" t="s">
        <v>49</v>
      </c>
      <c r="B637" t="str">
        <f>VLOOKUP(A637,'Respondents Category'!A:B,2,FALSE)</f>
        <v>4. Firm (Audit or Assurance Practitioners)</v>
      </c>
      <c r="C637" t="s">
        <v>97</v>
      </c>
      <c r="D637" t="s">
        <v>32</v>
      </c>
      <c r="E637" t="s">
        <v>82</v>
      </c>
      <c r="F637" s="10">
        <f t="shared" si="9"/>
        <v>0</v>
      </c>
    </row>
    <row r="638" spans="1:6" x14ac:dyDescent="0.35">
      <c r="A638" t="s">
        <v>49</v>
      </c>
      <c r="B638" t="str">
        <f>VLOOKUP(A638,'Respondents Category'!A:B,2,FALSE)</f>
        <v>4. Firm (Audit or Assurance Practitioners)</v>
      </c>
      <c r="C638" t="s">
        <v>98</v>
      </c>
      <c r="D638" t="s">
        <v>15</v>
      </c>
      <c r="E638" t="s">
        <v>82</v>
      </c>
      <c r="F638" s="10">
        <f t="shared" si="9"/>
        <v>0</v>
      </c>
    </row>
    <row r="639" spans="1:6" x14ac:dyDescent="0.35">
      <c r="A639" t="s">
        <v>49</v>
      </c>
      <c r="B639" t="str">
        <f>VLOOKUP(A639,'Respondents Category'!A:B,2,FALSE)</f>
        <v>4. Firm (Audit or Assurance Practitioners)</v>
      </c>
      <c r="C639" t="s">
        <v>98</v>
      </c>
      <c r="D639" t="s">
        <v>48</v>
      </c>
      <c r="E639" t="s">
        <v>72</v>
      </c>
      <c r="F639" s="10">
        <f t="shared" si="9"/>
        <v>1</v>
      </c>
    </row>
    <row r="640" spans="1:6" x14ac:dyDescent="0.35">
      <c r="A640" t="s">
        <v>49</v>
      </c>
      <c r="B640" t="str">
        <f>VLOOKUP(A640,'Respondents Category'!A:B,2,FALSE)</f>
        <v>4. Firm (Audit or Assurance Practitioners)</v>
      </c>
      <c r="C640" t="s">
        <v>99</v>
      </c>
      <c r="D640" t="s">
        <v>53</v>
      </c>
      <c r="E640" t="s">
        <v>72</v>
      </c>
      <c r="F640" s="10">
        <f t="shared" si="9"/>
        <v>1</v>
      </c>
    </row>
    <row r="641" spans="1:6" x14ac:dyDescent="0.35">
      <c r="A641" t="s">
        <v>49</v>
      </c>
      <c r="B641" t="str">
        <f>VLOOKUP(A641,'Respondents Category'!A:B,2,FALSE)</f>
        <v>4. Firm (Audit or Assurance Practitioners)</v>
      </c>
      <c r="C641" t="s">
        <v>99</v>
      </c>
      <c r="D641" t="s">
        <v>21</v>
      </c>
      <c r="E641" t="s">
        <v>82</v>
      </c>
      <c r="F641" s="10">
        <f t="shared" si="9"/>
        <v>0</v>
      </c>
    </row>
    <row r="642" spans="1:6" x14ac:dyDescent="0.35">
      <c r="A642" t="s">
        <v>4</v>
      </c>
      <c r="B642" t="str">
        <f>VLOOKUP(A642,'Respondents Category'!A:B,2,FALSE)</f>
        <v>5. Professional Accountancy or Other Professional Organizations</v>
      </c>
      <c r="C642" t="s">
        <v>92</v>
      </c>
      <c r="D642" t="s">
        <v>22</v>
      </c>
      <c r="E642" t="s">
        <v>82</v>
      </c>
      <c r="F642" s="10">
        <f t="shared" si="9"/>
        <v>0</v>
      </c>
    </row>
    <row r="643" spans="1:6" x14ac:dyDescent="0.35">
      <c r="A643" t="s">
        <v>4</v>
      </c>
      <c r="B643" t="str">
        <f>VLOOKUP(A643,'Respondents Category'!A:B,2,FALSE)</f>
        <v>5. Professional Accountancy or Other Professional Organizations</v>
      </c>
      <c r="C643" t="s">
        <v>92</v>
      </c>
      <c r="D643" t="s">
        <v>25</v>
      </c>
      <c r="E643" t="s">
        <v>72</v>
      </c>
      <c r="F643" s="10">
        <f t="shared" ref="F643:F706" si="10">IF(E643="Yes",1,0)</f>
        <v>1</v>
      </c>
    </row>
    <row r="644" spans="1:6" x14ac:dyDescent="0.35">
      <c r="A644" t="s">
        <v>4</v>
      </c>
      <c r="B644" t="str">
        <f>VLOOKUP(A644,'Respondents Category'!A:B,2,FALSE)</f>
        <v>5. Professional Accountancy or Other Professional Organizations</v>
      </c>
      <c r="C644" t="s">
        <v>92</v>
      </c>
      <c r="D644" t="s">
        <v>10</v>
      </c>
      <c r="E644" t="s">
        <v>82</v>
      </c>
      <c r="F644" s="10">
        <f t="shared" si="10"/>
        <v>0</v>
      </c>
    </row>
    <row r="645" spans="1:6" x14ac:dyDescent="0.35">
      <c r="A645" t="s">
        <v>4</v>
      </c>
      <c r="B645" t="str">
        <f>VLOOKUP(A645,'Respondents Category'!A:B,2,FALSE)</f>
        <v>5. Professional Accountancy or Other Professional Organizations</v>
      </c>
      <c r="C645" t="s">
        <v>92</v>
      </c>
      <c r="D645" t="s">
        <v>30</v>
      </c>
      <c r="E645" t="s">
        <v>82</v>
      </c>
      <c r="F645" s="10">
        <f t="shared" si="10"/>
        <v>0</v>
      </c>
    </row>
    <row r="646" spans="1:6" x14ac:dyDescent="0.35">
      <c r="A646" t="s">
        <v>4</v>
      </c>
      <c r="B646" t="str">
        <f>VLOOKUP(A646,'Respondents Category'!A:B,2,FALSE)</f>
        <v>5. Professional Accountancy or Other Professional Organizations</v>
      </c>
      <c r="C646" t="s">
        <v>92</v>
      </c>
      <c r="D646" t="s">
        <v>42</v>
      </c>
      <c r="E646" t="s">
        <v>82</v>
      </c>
      <c r="F646" s="10">
        <f t="shared" si="10"/>
        <v>0</v>
      </c>
    </row>
    <row r="647" spans="1:6" x14ac:dyDescent="0.35">
      <c r="A647" t="s">
        <v>4</v>
      </c>
      <c r="B647" t="str">
        <f>VLOOKUP(A647,'Respondents Category'!A:B,2,FALSE)</f>
        <v>5. Professional Accountancy or Other Professional Organizations</v>
      </c>
      <c r="C647" t="s">
        <v>93</v>
      </c>
      <c r="D647" t="s">
        <v>34</v>
      </c>
      <c r="E647" t="s">
        <v>82</v>
      </c>
      <c r="F647" s="10">
        <f t="shared" si="10"/>
        <v>0</v>
      </c>
    </row>
    <row r="648" spans="1:6" x14ac:dyDescent="0.35">
      <c r="A648" t="s">
        <v>4</v>
      </c>
      <c r="B648" t="str">
        <f>VLOOKUP(A648,'Respondents Category'!A:B,2,FALSE)</f>
        <v>5. Professional Accountancy or Other Professional Organizations</v>
      </c>
      <c r="C648" t="s">
        <v>93</v>
      </c>
      <c r="D648" t="s">
        <v>18</v>
      </c>
      <c r="E648" t="s">
        <v>72</v>
      </c>
      <c r="F648" s="10">
        <f t="shared" si="10"/>
        <v>1</v>
      </c>
    </row>
    <row r="649" spans="1:6" x14ac:dyDescent="0.35">
      <c r="A649" t="s">
        <v>4</v>
      </c>
      <c r="B649" t="str">
        <f>VLOOKUP(A649,'Respondents Category'!A:B,2,FALSE)</f>
        <v>5. Professional Accountancy or Other Professional Organizations</v>
      </c>
      <c r="C649" t="s">
        <v>93</v>
      </c>
      <c r="D649" t="s">
        <v>27</v>
      </c>
      <c r="E649" t="s">
        <v>82</v>
      </c>
      <c r="F649" s="10">
        <f t="shared" si="10"/>
        <v>0</v>
      </c>
    </row>
    <row r="650" spans="1:6" x14ac:dyDescent="0.35">
      <c r="A650" t="s">
        <v>4</v>
      </c>
      <c r="B650" t="str">
        <f>VLOOKUP(A650,'Respondents Category'!A:B,2,FALSE)</f>
        <v>5. Professional Accountancy or Other Professional Organizations</v>
      </c>
      <c r="C650" t="s">
        <v>93</v>
      </c>
      <c r="D650" t="s">
        <v>3</v>
      </c>
      <c r="E650" t="s">
        <v>82</v>
      </c>
      <c r="F650" s="10">
        <f t="shared" si="10"/>
        <v>0</v>
      </c>
    </row>
    <row r="651" spans="1:6" x14ac:dyDescent="0.35">
      <c r="A651" t="s">
        <v>4</v>
      </c>
      <c r="B651" t="str">
        <f>VLOOKUP(A651,'Respondents Category'!A:B,2,FALSE)</f>
        <v>5. Professional Accountancy or Other Professional Organizations</v>
      </c>
      <c r="C651" t="s">
        <v>93</v>
      </c>
      <c r="D651" t="s">
        <v>55</v>
      </c>
      <c r="E651" t="s">
        <v>82</v>
      </c>
      <c r="F651" s="10">
        <f t="shared" si="10"/>
        <v>0</v>
      </c>
    </row>
    <row r="652" spans="1:6" x14ac:dyDescent="0.35">
      <c r="A652" t="s">
        <v>4</v>
      </c>
      <c r="B652" t="str">
        <f>VLOOKUP(A652,'Respondents Category'!A:B,2,FALSE)</f>
        <v>5. Professional Accountancy or Other Professional Organizations</v>
      </c>
      <c r="C652" t="s">
        <v>94</v>
      </c>
      <c r="D652" t="s">
        <v>23</v>
      </c>
      <c r="E652" t="s">
        <v>82</v>
      </c>
      <c r="F652" s="10">
        <f t="shared" si="10"/>
        <v>0</v>
      </c>
    </row>
    <row r="653" spans="1:6" x14ac:dyDescent="0.35">
      <c r="A653" t="s">
        <v>4</v>
      </c>
      <c r="B653" t="str">
        <f>VLOOKUP(A653,'Respondents Category'!A:B,2,FALSE)</f>
        <v>5. Professional Accountancy or Other Professional Organizations</v>
      </c>
      <c r="C653" t="s">
        <v>94</v>
      </c>
      <c r="D653" t="s">
        <v>19</v>
      </c>
      <c r="E653" t="s">
        <v>72</v>
      </c>
      <c r="F653" s="10">
        <f t="shared" si="10"/>
        <v>1</v>
      </c>
    </row>
    <row r="654" spans="1:6" x14ac:dyDescent="0.35">
      <c r="A654" t="s">
        <v>4</v>
      </c>
      <c r="B654" t="str">
        <f>VLOOKUP(A654,'Respondents Category'!A:B,2,FALSE)</f>
        <v>5. Professional Accountancy or Other Professional Organizations</v>
      </c>
      <c r="C654" t="s">
        <v>94</v>
      </c>
      <c r="D654" t="s">
        <v>28</v>
      </c>
      <c r="E654" t="s">
        <v>82</v>
      </c>
      <c r="F654" s="10">
        <f t="shared" si="10"/>
        <v>0</v>
      </c>
    </row>
    <row r="655" spans="1:6" x14ac:dyDescent="0.35">
      <c r="A655" t="s">
        <v>4</v>
      </c>
      <c r="B655" t="str">
        <f>VLOOKUP(A655,'Respondents Category'!A:B,2,FALSE)</f>
        <v>5. Professional Accountancy or Other Professional Organizations</v>
      </c>
      <c r="C655" t="s">
        <v>94</v>
      </c>
      <c r="D655" t="s">
        <v>9</v>
      </c>
      <c r="E655" t="s">
        <v>82</v>
      </c>
      <c r="F655" s="10">
        <f t="shared" si="10"/>
        <v>0</v>
      </c>
    </row>
    <row r="656" spans="1:6" x14ac:dyDescent="0.35">
      <c r="A656" t="s">
        <v>4</v>
      </c>
      <c r="B656" t="str">
        <f>VLOOKUP(A656,'Respondents Category'!A:B,2,FALSE)</f>
        <v>5. Professional Accountancy or Other Professional Organizations</v>
      </c>
      <c r="C656" t="s">
        <v>94</v>
      </c>
      <c r="D656" t="s">
        <v>46</v>
      </c>
      <c r="E656" t="s">
        <v>82</v>
      </c>
      <c r="F656" s="10">
        <f t="shared" si="10"/>
        <v>0</v>
      </c>
    </row>
    <row r="657" spans="1:6" x14ac:dyDescent="0.35">
      <c r="A657" t="s">
        <v>4</v>
      </c>
      <c r="B657" t="str">
        <f>VLOOKUP(A657,'Respondents Category'!A:B,2,FALSE)</f>
        <v>5. Professional Accountancy or Other Professional Organizations</v>
      </c>
      <c r="C657" t="s">
        <v>95</v>
      </c>
      <c r="D657" t="s">
        <v>45</v>
      </c>
      <c r="E657" t="s">
        <v>82</v>
      </c>
      <c r="F657" s="10">
        <f t="shared" si="10"/>
        <v>0</v>
      </c>
    </row>
    <row r="658" spans="1:6" x14ac:dyDescent="0.35">
      <c r="A658" t="s">
        <v>4</v>
      </c>
      <c r="B658" t="str">
        <f>VLOOKUP(A658,'Respondents Category'!A:B,2,FALSE)</f>
        <v>5. Professional Accountancy or Other Professional Organizations</v>
      </c>
      <c r="C658" t="s">
        <v>95</v>
      </c>
      <c r="D658" t="s">
        <v>40</v>
      </c>
      <c r="E658" t="s">
        <v>72</v>
      </c>
      <c r="F658" s="10">
        <f t="shared" si="10"/>
        <v>1</v>
      </c>
    </row>
    <row r="659" spans="1:6" x14ac:dyDescent="0.35">
      <c r="A659" t="s">
        <v>4</v>
      </c>
      <c r="B659" t="str">
        <f>VLOOKUP(A659,'Respondents Category'!A:B,2,FALSE)</f>
        <v>5. Professional Accountancy or Other Professional Organizations</v>
      </c>
      <c r="C659" t="s">
        <v>95</v>
      </c>
      <c r="D659" t="s">
        <v>41</v>
      </c>
      <c r="E659" t="s">
        <v>82</v>
      </c>
      <c r="F659" s="10">
        <f t="shared" si="10"/>
        <v>0</v>
      </c>
    </row>
    <row r="660" spans="1:6" x14ac:dyDescent="0.35">
      <c r="A660" t="s">
        <v>4</v>
      </c>
      <c r="B660" t="str">
        <f>VLOOKUP(A660,'Respondents Category'!A:B,2,FALSE)</f>
        <v>5. Professional Accountancy or Other Professional Organizations</v>
      </c>
      <c r="C660" t="s">
        <v>95</v>
      </c>
      <c r="D660" t="s">
        <v>11</v>
      </c>
      <c r="E660" t="s">
        <v>82</v>
      </c>
      <c r="F660" s="10">
        <f t="shared" si="10"/>
        <v>0</v>
      </c>
    </row>
    <row r="661" spans="1:6" x14ac:dyDescent="0.35">
      <c r="A661" t="s">
        <v>4</v>
      </c>
      <c r="B661" t="str">
        <f>VLOOKUP(A661,'Respondents Category'!A:B,2,FALSE)</f>
        <v>5. Professional Accountancy or Other Professional Organizations</v>
      </c>
      <c r="C661" t="s">
        <v>95</v>
      </c>
      <c r="D661" t="s">
        <v>26</v>
      </c>
      <c r="E661" t="s">
        <v>82</v>
      </c>
      <c r="F661" s="10">
        <f t="shared" si="10"/>
        <v>0</v>
      </c>
    </row>
    <row r="662" spans="1:6" x14ac:dyDescent="0.35">
      <c r="A662" t="s">
        <v>4</v>
      </c>
      <c r="B662" t="str">
        <f>VLOOKUP(A662,'Respondents Category'!A:B,2,FALSE)</f>
        <v>5. Professional Accountancy or Other Professional Organizations</v>
      </c>
      <c r="C662" t="s">
        <v>96</v>
      </c>
      <c r="D662" t="s">
        <v>58</v>
      </c>
      <c r="E662" t="s">
        <v>82</v>
      </c>
      <c r="F662" s="10">
        <f t="shared" si="10"/>
        <v>0</v>
      </c>
    </row>
    <row r="663" spans="1:6" x14ac:dyDescent="0.35">
      <c r="A663" t="s">
        <v>4</v>
      </c>
      <c r="B663" t="str">
        <f>VLOOKUP(A663,'Respondents Category'!A:B,2,FALSE)</f>
        <v>5. Professional Accountancy or Other Professional Organizations</v>
      </c>
      <c r="C663" t="s">
        <v>96</v>
      </c>
      <c r="D663" t="s">
        <v>73</v>
      </c>
      <c r="E663" t="s">
        <v>72</v>
      </c>
      <c r="F663" s="10">
        <f t="shared" si="10"/>
        <v>1</v>
      </c>
    </row>
    <row r="664" spans="1:6" x14ac:dyDescent="0.35">
      <c r="A664" t="s">
        <v>4</v>
      </c>
      <c r="B664" t="str">
        <f>VLOOKUP(A664,'Respondents Category'!A:B,2,FALSE)</f>
        <v>5. Professional Accountancy or Other Professional Organizations</v>
      </c>
      <c r="C664" t="s">
        <v>96</v>
      </c>
      <c r="D664" t="s">
        <v>6</v>
      </c>
      <c r="E664" t="s">
        <v>82</v>
      </c>
      <c r="F664" s="10">
        <f t="shared" si="10"/>
        <v>0</v>
      </c>
    </row>
    <row r="665" spans="1:6" x14ac:dyDescent="0.35">
      <c r="A665" t="s">
        <v>4</v>
      </c>
      <c r="B665" t="str">
        <f>VLOOKUP(A665,'Respondents Category'!A:B,2,FALSE)</f>
        <v>5. Professional Accountancy or Other Professional Organizations</v>
      </c>
      <c r="C665" t="s">
        <v>96</v>
      </c>
      <c r="D665" t="s">
        <v>38</v>
      </c>
      <c r="E665" t="s">
        <v>82</v>
      </c>
      <c r="F665" s="10">
        <f t="shared" si="10"/>
        <v>0</v>
      </c>
    </row>
    <row r="666" spans="1:6" x14ac:dyDescent="0.35">
      <c r="A666" t="s">
        <v>4</v>
      </c>
      <c r="B666" t="str">
        <f>VLOOKUP(A666,'Respondents Category'!A:B,2,FALSE)</f>
        <v>5. Professional Accountancy or Other Professional Organizations</v>
      </c>
      <c r="C666" t="s">
        <v>96</v>
      </c>
      <c r="D666" t="s">
        <v>80</v>
      </c>
      <c r="E666" t="s">
        <v>82</v>
      </c>
      <c r="F666" s="10">
        <f t="shared" si="10"/>
        <v>0</v>
      </c>
    </row>
    <row r="667" spans="1:6" x14ac:dyDescent="0.35">
      <c r="A667" t="s">
        <v>4</v>
      </c>
      <c r="B667" t="str">
        <f>VLOOKUP(A667,'Respondents Category'!A:B,2,FALSE)</f>
        <v>5. Professional Accountancy or Other Professional Organizations</v>
      </c>
      <c r="C667" t="s">
        <v>97</v>
      </c>
      <c r="D667" t="s">
        <v>68</v>
      </c>
      <c r="E667" t="s">
        <v>82</v>
      </c>
      <c r="F667" s="10">
        <f t="shared" si="10"/>
        <v>0</v>
      </c>
    </row>
    <row r="668" spans="1:6" x14ac:dyDescent="0.35">
      <c r="A668" t="s">
        <v>4</v>
      </c>
      <c r="B668" t="str">
        <f>VLOOKUP(A668,'Respondents Category'!A:B,2,FALSE)</f>
        <v>5. Professional Accountancy or Other Professional Organizations</v>
      </c>
      <c r="C668" t="s">
        <v>97</v>
      </c>
      <c r="D668" t="s">
        <v>37</v>
      </c>
      <c r="E668" t="s">
        <v>72</v>
      </c>
      <c r="F668" s="10">
        <f t="shared" si="10"/>
        <v>1</v>
      </c>
    </row>
    <row r="669" spans="1:6" x14ac:dyDescent="0.35">
      <c r="A669" t="s">
        <v>4</v>
      </c>
      <c r="B669" t="str">
        <f>VLOOKUP(A669,'Respondents Category'!A:B,2,FALSE)</f>
        <v>5. Professional Accountancy or Other Professional Organizations</v>
      </c>
      <c r="C669" t="s">
        <v>97</v>
      </c>
      <c r="D669" t="s">
        <v>32</v>
      </c>
      <c r="E669" t="s">
        <v>82</v>
      </c>
      <c r="F669" s="10">
        <f t="shared" si="10"/>
        <v>0</v>
      </c>
    </row>
    <row r="670" spans="1:6" x14ac:dyDescent="0.35">
      <c r="A670" t="s">
        <v>4</v>
      </c>
      <c r="B670" t="str">
        <f>VLOOKUP(A670,'Respondents Category'!A:B,2,FALSE)</f>
        <v>5. Professional Accountancy or Other Professional Organizations</v>
      </c>
      <c r="C670" t="s">
        <v>98</v>
      </c>
      <c r="D670" t="s">
        <v>15</v>
      </c>
      <c r="E670" t="s">
        <v>82</v>
      </c>
      <c r="F670" s="10">
        <f t="shared" si="10"/>
        <v>0</v>
      </c>
    </row>
    <row r="671" spans="1:6" x14ac:dyDescent="0.35">
      <c r="A671" t="s">
        <v>4</v>
      </c>
      <c r="B671" t="str">
        <f>VLOOKUP(A671,'Respondents Category'!A:B,2,FALSE)</f>
        <v>5. Professional Accountancy or Other Professional Organizations</v>
      </c>
      <c r="C671" t="s">
        <v>98</v>
      </c>
      <c r="D671" t="s">
        <v>48</v>
      </c>
      <c r="E671" t="s">
        <v>72</v>
      </c>
      <c r="F671" s="10">
        <f t="shared" si="10"/>
        <v>1</v>
      </c>
    </row>
    <row r="672" spans="1:6" x14ac:dyDescent="0.35">
      <c r="A672" t="s">
        <v>4</v>
      </c>
      <c r="B672" t="str">
        <f>VLOOKUP(A672,'Respondents Category'!A:B,2,FALSE)</f>
        <v>5. Professional Accountancy or Other Professional Organizations</v>
      </c>
      <c r="C672" t="s">
        <v>99</v>
      </c>
      <c r="D672" t="s">
        <v>53</v>
      </c>
      <c r="E672" t="s">
        <v>82</v>
      </c>
      <c r="F672" s="10">
        <f t="shared" si="10"/>
        <v>0</v>
      </c>
    </row>
    <row r="673" spans="1:6" x14ac:dyDescent="0.35">
      <c r="A673" t="s">
        <v>4</v>
      </c>
      <c r="B673" t="str">
        <f>VLOOKUP(A673,'Respondents Category'!A:B,2,FALSE)</f>
        <v>5. Professional Accountancy or Other Professional Organizations</v>
      </c>
      <c r="C673" t="s">
        <v>99</v>
      </c>
      <c r="D673" t="s">
        <v>21</v>
      </c>
      <c r="E673" t="s">
        <v>72</v>
      </c>
      <c r="F673" s="10">
        <f t="shared" si="10"/>
        <v>1</v>
      </c>
    </row>
    <row r="674" spans="1:6" x14ac:dyDescent="0.35">
      <c r="A674" t="s">
        <v>76</v>
      </c>
      <c r="B674" t="str">
        <f>VLOOKUP(A674,'Respondents Category'!A:B,2,FALSE)</f>
        <v>3. Jurisdictional Standard Setters</v>
      </c>
      <c r="C674" t="s">
        <v>92</v>
      </c>
      <c r="D674" t="s">
        <v>22</v>
      </c>
      <c r="E674" t="s">
        <v>72</v>
      </c>
      <c r="F674" s="10">
        <f t="shared" si="10"/>
        <v>1</v>
      </c>
    </row>
    <row r="675" spans="1:6" x14ac:dyDescent="0.35">
      <c r="A675" t="s">
        <v>76</v>
      </c>
      <c r="B675" t="str">
        <f>VLOOKUP(A675,'Respondents Category'!A:B,2,FALSE)</f>
        <v>3. Jurisdictional Standard Setters</v>
      </c>
      <c r="C675" t="s">
        <v>92</v>
      </c>
      <c r="D675" t="s">
        <v>25</v>
      </c>
      <c r="E675" t="s">
        <v>82</v>
      </c>
      <c r="F675" s="10">
        <f t="shared" si="10"/>
        <v>0</v>
      </c>
    </row>
    <row r="676" spans="1:6" x14ac:dyDescent="0.35">
      <c r="A676" t="s">
        <v>76</v>
      </c>
      <c r="B676" t="str">
        <f>VLOOKUP(A676,'Respondents Category'!A:B,2,FALSE)</f>
        <v>3. Jurisdictional Standard Setters</v>
      </c>
      <c r="C676" t="s">
        <v>92</v>
      </c>
      <c r="D676" t="s">
        <v>10</v>
      </c>
      <c r="E676" t="s">
        <v>82</v>
      </c>
      <c r="F676" s="10">
        <f t="shared" si="10"/>
        <v>0</v>
      </c>
    </row>
    <row r="677" spans="1:6" x14ac:dyDescent="0.35">
      <c r="A677" t="s">
        <v>76</v>
      </c>
      <c r="B677" t="str">
        <f>VLOOKUP(A677,'Respondents Category'!A:B,2,FALSE)</f>
        <v>3. Jurisdictional Standard Setters</v>
      </c>
      <c r="C677" t="s">
        <v>92</v>
      </c>
      <c r="D677" t="s">
        <v>30</v>
      </c>
      <c r="E677" t="s">
        <v>82</v>
      </c>
      <c r="F677" s="10">
        <f t="shared" si="10"/>
        <v>0</v>
      </c>
    </row>
    <row r="678" spans="1:6" x14ac:dyDescent="0.35">
      <c r="A678" t="s">
        <v>76</v>
      </c>
      <c r="B678" t="str">
        <f>VLOOKUP(A678,'Respondents Category'!A:B,2,FALSE)</f>
        <v>3. Jurisdictional Standard Setters</v>
      </c>
      <c r="C678" t="s">
        <v>92</v>
      </c>
      <c r="D678" t="s">
        <v>42</v>
      </c>
      <c r="E678" t="s">
        <v>82</v>
      </c>
      <c r="F678" s="10">
        <f t="shared" si="10"/>
        <v>0</v>
      </c>
    </row>
    <row r="679" spans="1:6" x14ac:dyDescent="0.35">
      <c r="A679" t="s">
        <v>76</v>
      </c>
      <c r="B679" t="str">
        <f>VLOOKUP(A679,'Respondents Category'!A:B,2,FALSE)</f>
        <v>3. Jurisdictional Standard Setters</v>
      </c>
      <c r="C679" t="s">
        <v>93</v>
      </c>
      <c r="D679" t="s">
        <v>34</v>
      </c>
      <c r="E679" t="s">
        <v>82</v>
      </c>
      <c r="F679" s="10">
        <f t="shared" si="10"/>
        <v>0</v>
      </c>
    </row>
    <row r="680" spans="1:6" x14ac:dyDescent="0.35">
      <c r="A680" t="s">
        <v>76</v>
      </c>
      <c r="B680" t="str">
        <f>VLOOKUP(A680,'Respondents Category'!A:B,2,FALSE)</f>
        <v>3. Jurisdictional Standard Setters</v>
      </c>
      <c r="C680" t="s">
        <v>93</v>
      </c>
      <c r="D680" t="s">
        <v>18</v>
      </c>
      <c r="E680" t="s">
        <v>72</v>
      </c>
      <c r="F680" s="10">
        <f t="shared" si="10"/>
        <v>1</v>
      </c>
    </row>
    <row r="681" spans="1:6" x14ac:dyDescent="0.35">
      <c r="A681" t="s">
        <v>76</v>
      </c>
      <c r="B681" t="str">
        <f>VLOOKUP(A681,'Respondents Category'!A:B,2,FALSE)</f>
        <v>3. Jurisdictional Standard Setters</v>
      </c>
      <c r="C681" t="s">
        <v>93</v>
      </c>
      <c r="D681" t="s">
        <v>27</v>
      </c>
      <c r="E681" t="s">
        <v>82</v>
      </c>
      <c r="F681" s="10">
        <f t="shared" si="10"/>
        <v>0</v>
      </c>
    </row>
    <row r="682" spans="1:6" x14ac:dyDescent="0.35">
      <c r="A682" t="s">
        <v>76</v>
      </c>
      <c r="B682" t="str">
        <f>VLOOKUP(A682,'Respondents Category'!A:B,2,FALSE)</f>
        <v>3. Jurisdictional Standard Setters</v>
      </c>
      <c r="C682" t="s">
        <v>93</v>
      </c>
      <c r="D682" t="s">
        <v>3</v>
      </c>
      <c r="E682" t="s">
        <v>82</v>
      </c>
      <c r="F682" s="10">
        <f t="shared" si="10"/>
        <v>0</v>
      </c>
    </row>
    <row r="683" spans="1:6" x14ac:dyDescent="0.35">
      <c r="A683" t="s">
        <v>76</v>
      </c>
      <c r="B683" t="str">
        <f>VLOOKUP(A683,'Respondents Category'!A:B,2,FALSE)</f>
        <v>3. Jurisdictional Standard Setters</v>
      </c>
      <c r="C683" t="s">
        <v>93</v>
      </c>
      <c r="D683" t="s">
        <v>55</v>
      </c>
      <c r="E683" t="s">
        <v>82</v>
      </c>
      <c r="F683" s="10">
        <f t="shared" si="10"/>
        <v>0</v>
      </c>
    </row>
    <row r="684" spans="1:6" x14ac:dyDescent="0.35">
      <c r="A684" t="s">
        <v>76</v>
      </c>
      <c r="B684" t="str">
        <f>VLOOKUP(A684,'Respondents Category'!A:B,2,FALSE)</f>
        <v>3. Jurisdictional Standard Setters</v>
      </c>
      <c r="C684" t="s">
        <v>94</v>
      </c>
      <c r="D684" t="s">
        <v>23</v>
      </c>
      <c r="E684" t="s">
        <v>82</v>
      </c>
      <c r="F684" s="10">
        <f t="shared" si="10"/>
        <v>0</v>
      </c>
    </row>
    <row r="685" spans="1:6" x14ac:dyDescent="0.35">
      <c r="A685" t="s">
        <v>76</v>
      </c>
      <c r="B685" t="str">
        <f>VLOOKUP(A685,'Respondents Category'!A:B,2,FALSE)</f>
        <v>3. Jurisdictional Standard Setters</v>
      </c>
      <c r="C685" t="s">
        <v>94</v>
      </c>
      <c r="D685" t="s">
        <v>19</v>
      </c>
      <c r="E685" t="s">
        <v>72</v>
      </c>
      <c r="F685" s="10">
        <f t="shared" si="10"/>
        <v>1</v>
      </c>
    </row>
    <row r="686" spans="1:6" x14ac:dyDescent="0.35">
      <c r="A686" t="s">
        <v>76</v>
      </c>
      <c r="B686" t="str">
        <f>VLOOKUP(A686,'Respondents Category'!A:B,2,FALSE)</f>
        <v>3. Jurisdictional Standard Setters</v>
      </c>
      <c r="C686" t="s">
        <v>94</v>
      </c>
      <c r="D686" t="s">
        <v>28</v>
      </c>
      <c r="E686" t="s">
        <v>82</v>
      </c>
      <c r="F686" s="10">
        <f t="shared" si="10"/>
        <v>0</v>
      </c>
    </row>
    <row r="687" spans="1:6" x14ac:dyDescent="0.35">
      <c r="A687" t="s">
        <v>76</v>
      </c>
      <c r="B687" t="str">
        <f>VLOOKUP(A687,'Respondents Category'!A:B,2,FALSE)</f>
        <v>3. Jurisdictional Standard Setters</v>
      </c>
      <c r="C687" t="s">
        <v>94</v>
      </c>
      <c r="D687" t="s">
        <v>9</v>
      </c>
      <c r="E687" t="s">
        <v>82</v>
      </c>
      <c r="F687" s="10">
        <f t="shared" si="10"/>
        <v>0</v>
      </c>
    </row>
    <row r="688" spans="1:6" x14ac:dyDescent="0.35">
      <c r="A688" t="s">
        <v>76</v>
      </c>
      <c r="B688" t="str">
        <f>VLOOKUP(A688,'Respondents Category'!A:B,2,FALSE)</f>
        <v>3. Jurisdictional Standard Setters</v>
      </c>
      <c r="C688" t="s">
        <v>94</v>
      </c>
      <c r="D688" t="s">
        <v>46</v>
      </c>
      <c r="E688" t="s">
        <v>82</v>
      </c>
      <c r="F688" s="10">
        <f t="shared" si="10"/>
        <v>0</v>
      </c>
    </row>
    <row r="689" spans="1:6" x14ac:dyDescent="0.35">
      <c r="A689" t="s">
        <v>76</v>
      </c>
      <c r="B689" t="str">
        <f>VLOOKUP(A689,'Respondents Category'!A:B,2,FALSE)</f>
        <v>3. Jurisdictional Standard Setters</v>
      </c>
      <c r="C689" t="s">
        <v>95</v>
      </c>
      <c r="D689" t="s">
        <v>45</v>
      </c>
      <c r="E689" t="s">
        <v>82</v>
      </c>
      <c r="F689" s="10">
        <f t="shared" si="10"/>
        <v>0</v>
      </c>
    </row>
    <row r="690" spans="1:6" x14ac:dyDescent="0.35">
      <c r="A690" t="s">
        <v>76</v>
      </c>
      <c r="B690" t="str">
        <f>VLOOKUP(A690,'Respondents Category'!A:B,2,FALSE)</f>
        <v>3. Jurisdictional Standard Setters</v>
      </c>
      <c r="C690" t="s">
        <v>95</v>
      </c>
      <c r="D690" t="s">
        <v>40</v>
      </c>
      <c r="E690" t="s">
        <v>72</v>
      </c>
      <c r="F690" s="10">
        <f t="shared" si="10"/>
        <v>1</v>
      </c>
    </row>
    <row r="691" spans="1:6" x14ac:dyDescent="0.35">
      <c r="A691" t="s">
        <v>76</v>
      </c>
      <c r="B691" t="str">
        <f>VLOOKUP(A691,'Respondents Category'!A:B,2,FALSE)</f>
        <v>3. Jurisdictional Standard Setters</v>
      </c>
      <c r="C691" t="s">
        <v>95</v>
      </c>
      <c r="D691" t="s">
        <v>41</v>
      </c>
      <c r="E691" t="s">
        <v>82</v>
      </c>
      <c r="F691" s="10">
        <f t="shared" si="10"/>
        <v>0</v>
      </c>
    </row>
    <row r="692" spans="1:6" x14ac:dyDescent="0.35">
      <c r="A692" t="s">
        <v>76</v>
      </c>
      <c r="B692" t="str">
        <f>VLOOKUP(A692,'Respondents Category'!A:B,2,FALSE)</f>
        <v>3. Jurisdictional Standard Setters</v>
      </c>
      <c r="C692" t="s">
        <v>95</v>
      </c>
      <c r="D692" t="s">
        <v>11</v>
      </c>
      <c r="E692" t="s">
        <v>82</v>
      </c>
      <c r="F692" s="10">
        <f t="shared" si="10"/>
        <v>0</v>
      </c>
    </row>
    <row r="693" spans="1:6" x14ac:dyDescent="0.35">
      <c r="A693" t="s">
        <v>76</v>
      </c>
      <c r="B693" t="str">
        <f>VLOOKUP(A693,'Respondents Category'!A:B,2,FALSE)</f>
        <v>3. Jurisdictional Standard Setters</v>
      </c>
      <c r="C693" t="s">
        <v>95</v>
      </c>
      <c r="D693" t="s">
        <v>26</v>
      </c>
      <c r="E693" t="s">
        <v>82</v>
      </c>
      <c r="F693" s="10">
        <f t="shared" si="10"/>
        <v>0</v>
      </c>
    </row>
    <row r="694" spans="1:6" x14ac:dyDescent="0.35">
      <c r="A694" t="s">
        <v>76</v>
      </c>
      <c r="B694" t="str">
        <f>VLOOKUP(A694,'Respondents Category'!A:B,2,FALSE)</f>
        <v>3. Jurisdictional Standard Setters</v>
      </c>
      <c r="C694" t="s">
        <v>96</v>
      </c>
      <c r="D694" t="s">
        <v>58</v>
      </c>
      <c r="E694" t="s">
        <v>82</v>
      </c>
      <c r="F694" s="10">
        <f t="shared" si="10"/>
        <v>0</v>
      </c>
    </row>
    <row r="695" spans="1:6" x14ac:dyDescent="0.35">
      <c r="A695" t="s">
        <v>76</v>
      </c>
      <c r="B695" t="str">
        <f>VLOOKUP(A695,'Respondents Category'!A:B,2,FALSE)</f>
        <v>3. Jurisdictional Standard Setters</v>
      </c>
      <c r="C695" t="s">
        <v>96</v>
      </c>
      <c r="D695" t="s">
        <v>73</v>
      </c>
      <c r="E695" t="s">
        <v>72</v>
      </c>
      <c r="F695" s="10">
        <f t="shared" si="10"/>
        <v>1</v>
      </c>
    </row>
    <row r="696" spans="1:6" x14ac:dyDescent="0.35">
      <c r="A696" t="s">
        <v>76</v>
      </c>
      <c r="B696" t="str">
        <f>VLOOKUP(A696,'Respondents Category'!A:B,2,FALSE)</f>
        <v>3. Jurisdictional Standard Setters</v>
      </c>
      <c r="C696" t="s">
        <v>96</v>
      </c>
      <c r="D696" t="s">
        <v>6</v>
      </c>
      <c r="E696" t="s">
        <v>82</v>
      </c>
      <c r="F696" s="10">
        <f t="shared" si="10"/>
        <v>0</v>
      </c>
    </row>
    <row r="697" spans="1:6" x14ac:dyDescent="0.35">
      <c r="A697" t="s">
        <v>76</v>
      </c>
      <c r="B697" t="str">
        <f>VLOOKUP(A697,'Respondents Category'!A:B,2,FALSE)</f>
        <v>3. Jurisdictional Standard Setters</v>
      </c>
      <c r="C697" t="s">
        <v>96</v>
      </c>
      <c r="D697" t="s">
        <v>38</v>
      </c>
      <c r="E697" t="s">
        <v>82</v>
      </c>
      <c r="F697" s="10">
        <f t="shared" si="10"/>
        <v>0</v>
      </c>
    </row>
    <row r="698" spans="1:6" x14ac:dyDescent="0.35">
      <c r="A698" t="s">
        <v>76</v>
      </c>
      <c r="B698" t="str">
        <f>VLOOKUP(A698,'Respondents Category'!A:B,2,FALSE)</f>
        <v>3. Jurisdictional Standard Setters</v>
      </c>
      <c r="C698" t="s">
        <v>96</v>
      </c>
      <c r="D698" t="s">
        <v>80</v>
      </c>
      <c r="E698" t="s">
        <v>82</v>
      </c>
      <c r="F698" s="10">
        <f t="shared" si="10"/>
        <v>0</v>
      </c>
    </row>
    <row r="699" spans="1:6" x14ac:dyDescent="0.35">
      <c r="A699" t="s">
        <v>76</v>
      </c>
      <c r="B699" t="str">
        <f>VLOOKUP(A699,'Respondents Category'!A:B,2,FALSE)</f>
        <v>3. Jurisdictional Standard Setters</v>
      </c>
      <c r="C699" t="s">
        <v>97</v>
      </c>
      <c r="D699" t="s">
        <v>68</v>
      </c>
      <c r="E699" t="s">
        <v>72</v>
      </c>
      <c r="F699" s="10">
        <f t="shared" si="10"/>
        <v>1</v>
      </c>
    </row>
    <row r="700" spans="1:6" x14ac:dyDescent="0.35">
      <c r="A700" t="s">
        <v>76</v>
      </c>
      <c r="B700" t="str">
        <f>VLOOKUP(A700,'Respondents Category'!A:B,2,FALSE)</f>
        <v>3. Jurisdictional Standard Setters</v>
      </c>
      <c r="C700" t="s">
        <v>97</v>
      </c>
      <c r="D700" t="s">
        <v>37</v>
      </c>
      <c r="E700" t="s">
        <v>82</v>
      </c>
      <c r="F700" s="10">
        <f t="shared" si="10"/>
        <v>0</v>
      </c>
    </row>
    <row r="701" spans="1:6" x14ac:dyDescent="0.35">
      <c r="A701" t="s">
        <v>76</v>
      </c>
      <c r="B701" t="str">
        <f>VLOOKUP(A701,'Respondents Category'!A:B,2,FALSE)</f>
        <v>3. Jurisdictional Standard Setters</v>
      </c>
      <c r="C701" t="s">
        <v>97</v>
      </c>
      <c r="D701" t="s">
        <v>32</v>
      </c>
      <c r="E701" t="s">
        <v>82</v>
      </c>
      <c r="F701" s="10">
        <f t="shared" si="10"/>
        <v>0</v>
      </c>
    </row>
    <row r="702" spans="1:6" x14ac:dyDescent="0.35">
      <c r="A702" t="s">
        <v>76</v>
      </c>
      <c r="B702" t="str">
        <f>VLOOKUP(A702,'Respondents Category'!A:B,2,FALSE)</f>
        <v>3. Jurisdictional Standard Setters</v>
      </c>
      <c r="C702" t="s">
        <v>98</v>
      </c>
      <c r="D702" t="s">
        <v>15</v>
      </c>
      <c r="E702" t="s">
        <v>82</v>
      </c>
      <c r="F702" s="10">
        <f t="shared" si="10"/>
        <v>0</v>
      </c>
    </row>
    <row r="703" spans="1:6" x14ac:dyDescent="0.35">
      <c r="A703" t="s">
        <v>76</v>
      </c>
      <c r="B703" t="str">
        <f>VLOOKUP(A703,'Respondents Category'!A:B,2,FALSE)</f>
        <v>3. Jurisdictional Standard Setters</v>
      </c>
      <c r="C703" t="s">
        <v>98</v>
      </c>
      <c r="D703" t="s">
        <v>48</v>
      </c>
      <c r="E703" t="s">
        <v>72</v>
      </c>
      <c r="F703" s="10">
        <f t="shared" si="10"/>
        <v>1</v>
      </c>
    </row>
    <row r="704" spans="1:6" x14ac:dyDescent="0.35">
      <c r="A704" t="s">
        <v>76</v>
      </c>
      <c r="B704" t="str">
        <f>VLOOKUP(A704,'Respondents Category'!A:B,2,FALSE)</f>
        <v>3. Jurisdictional Standard Setters</v>
      </c>
      <c r="C704" t="s">
        <v>99</v>
      </c>
      <c r="D704" t="s">
        <v>53</v>
      </c>
      <c r="E704" t="s">
        <v>82</v>
      </c>
      <c r="F704" s="10">
        <f t="shared" si="10"/>
        <v>0</v>
      </c>
    </row>
    <row r="705" spans="1:6" x14ac:dyDescent="0.35">
      <c r="A705" t="s">
        <v>76</v>
      </c>
      <c r="B705" t="str">
        <f>VLOOKUP(A705,'Respondents Category'!A:B,2,FALSE)</f>
        <v>3. Jurisdictional Standard Setters</v>
      </c>
      <c r="C705" t="s">
        <v>99</v>
      </c>
      <c r="D705" t="s">
        <v>21</v>
      </c>
      <c r="E705" t="s">
        <v>72</v>
      </c>
      <c r="F705" s="10">
        <f t="shared" si="10"/>
        <v>1</v>
      </c>
    </row>
    <row r="706" spans="1:6" x14ac:dyDescent="0.35">
      <c r="A706" t="s">
        <v>12</v>
      </c>
      <c r="B706" t="str">
        <f>VLOOKUP(A706,'Respondents Category'!A:B,2,FALSE)</f>
        <v>2. Regulators or Audit Oversight Authorities</v>
      </c>
      <c r="C706" t="s">
        <v>92</v>
      </c>
      <c r="D706" t="s">
        <v>22</v>
      </c>
      <c r="E706" t="s">
        <v>82</v>
      </c>
      <c r="F706" s="10">
        <f t="shared" si="10"/>
        <v>0</v>
      </c>
    </row>
    <row r="707" spans="1:6" x14ac:dyDescent="0.35">
      <c r="A707" t="s">
        <v>12</v>
      </c>
      <c r="B707" t="str">
        <f>VLOOKUP(A707,'Respondents Category'!A:B,2,FALSE)</f>
        <v>2. Regulators or Audit Oversight Authorities</v>
      </c>
      <c r="C707" t="s">
        <v>92</v>
      </c>
      <c r="D707" t="s">
        <v>25</v>
      </c>
      <c r="E707" t="s">
        <v>72</v>
      </c>
      <c r="F707" s="10">
        <f t="shared" ref="F707:F770" si="11">IF(E707="Yes",1,0)</f>
        <v>1</v>
      </c>
    </row>
    <row r="708" spans="1:6" x14ac:dyDescent="0.35">
      <c r="A708" t="s">
        <v>12</v>
      </c>
      <c r="B708" t="str">
        <f>VLOOKUP(A708,'Respondents Category'!A:B,2,FALSE)</f>
        <v>2. Regulators or Audit Oversight Authorities</v>
      </c>
      <c r="C708" t="s">
        <v>92</v>
      </c>
      <c r="D708" t="s">
        <v>10</v>
      </c>
      <c r="E708" t="s">
        <v>82</v>
      </c>
      <c r="F708" s="10">
        <f t="shared" si="11"/>
        <v>0</v>
      </c>
    </row>
    <row r="709" spans="1:6" x14ac:dyDescent="0.35">
      <c r="A709" t="s">
        <v>12</v>
      </c>
      <c r="B709" t="str">
        <f>VLOOKUP(A709,'Respondents Category'!A:B,2,FALSE)</f>
        <v>2. Regulators or Audit Oversight Authorities</v>
      </c>
      <c r="C709" t="s">
        <v>92</v>
      </c>
      <c r="D709" t="s">
        <v>30</v>
      </c>
      <c r="E709" t="s">
        <v>82</v>
      </c>
      <c r="F709" s="10">
        <f t="shared" si="11"/>
        <v>0</v>
      </c>
    </row>
    <row r="710" spans="1:6" x14ac:dyDescent="0.35">
      <c r="A710" t="s">
        <v>12</v>
      </c>
      <c r="B710" t="str">
        <f>VLOOKUP(A710,'Respondents Category'!A:B,2,FALSE)</f>
        <v>2. Regulators or Audit Oversight Authorities</v>
      </c>
      <c r="C710" t="s">
        <v>92</v>
      </c>
      <c r="D710" t="s">
        <v>42</v>
      </c>
      <c r="E710" t="s">
        <v>82</v>
      </c>
      <c r="F710" s="10">
        <f t="shared" si="11"/>
        <v>0</v>
      </c>
    </row>
    <row r="711" spans="1:6" x14ac:dyDescent="0.35">
      <c r="A711" t="s">
        <v>12</v>
      </c>
      <c r="B711" t="str">
        <f>VLOOKUP(A711,'Respondents Category'!A:B,2,FALSE)</f>
        <v>2. Regulators or Audit Oversight Authorities</v>
      </c>
      <c r="C711" t="s">
        <v>93</v>
      </c>
      <c r="D711" t="s">
        <v>34</v>
      </c>
      <c r="E711" t="s">
        <v>82</v>
      </c>
      <c r="F711" s="10">
        <f t="shared" si="11"/>
        <v>0</v>
      </c>
    </row>
    <row r="712" spans="1:6" x14ac:dyDescent="0.35">
      <c r="A712" t="s">
        <v>12</v>
      </c>
      <c r="B712" t="str">
        <f>VLOOKUP(A712,'Respondents Category'!A:B,2,FALSE)</f>
        <v>2. Regulators or Audit Oversight Authorities</v>
      </c>
      <c r="C712" t="s">
        <v>93</v>
      </c>
      <c r="D712" t="s">
        <v>18</v>
      </c>
      <c r="E712" t="s">
        <v>72</v>
      </c>
      <c r="F712" s="10">
        <f t="shared" si="11"/>
        <v>1</v>
      </c>
    </row>
    <row r="713" spans="1:6" x14ac:dyDescent="0.35">
      <c r="A713" t="s">
        <v>12</v>
      </c>
      <c r="B713" t="str">
        <f>VLOOKUP(A713,'Respondents Category'!A:B,2,FALSE)</f>
        <v>2. Regulators or Audit Oversight Authorities</v>
      </c>
      <c r="C713" t="s">
        <v>93</v>
      </c>
      <c r="D713" t="s">
        <v>27</v>
      </c>
      <c r="E713" t="s">
        <v>82</v>
      </c>
      <c r="F713" s="10">
        <f t="shared" si="11"/>
        <v>0</v>
      </c>
    </row>
    <row r="714" spans="1:6" x14ac:dyDescent="0.35">
      <c r="A714" t="s">
        <v>12</v>
      </c>
      <c r="B714" t="str">
        <f>VLOOKUP(A714,'Respondents Category'!A:B,2,FALSE)</f>
        <v>2. Regulators or Audit Oversight Authorities</v>
      </c>
      <c r="C714" t="s">
        <v>93</v>
      </c>
      <c r="D714" t="s">
        <v>3</v>
      </c>
      <c r="E714" t="s">
        <v>82</v>
      </c>
      <c r="F714" s="10">
        <f t="shared" si="11"/>
        <v>0</v>
      </c>
    </row>
    <row r="715" spans="1:6" x14ac:dyDescent="0.35">
      <c r="A715" t="s">
        <v>12</v>
      </c>
      <c r="B715" t="str">
        <f>VLOOKUP(A715,'Respondents Category'!A:B,2,FALSE)</f>
        <v>2. Regulators or Audit Oversight Authorities</v>
      </c>
      <c r="C715" t="s">
        <v>93</v>
      </c>
      <c r="D715" t="s">
        <v>55</v>
      </c>
      <c r="E715" t="s">
        <v>82</v>
      </c>
      <c r="F715" s="10">
        <f t="shared" si="11"/>
        <v>0</v>
      </c>
    </row>
    <row r="716" spans="1:6" x14ac:dyDescent="0.35">
      <c r="A716" t="s">
        <v>12</v>
      </c>
      <c r="B716" t="str">
        <f>VLOOKUP(A716,'Respondents Category'!A:B,2,FALSE)</f>
        <v>2. Regulators or Audit Oversight Authorities</v>
      </c>
      <c r="C716" t="s">
        <v>94</v>
      </c>
      <c r="D716" t="s">
        <v>23</v>
      </c>
      <c r="E716" t="s">
        <v>82</v>
      </c>
      <c r="F716" s="10">
        <f t="shared" si="11"/>
        <v>0</v>
      </c>
    </row>
    <row r="717" spans="1:6" x14ac:dyDescent="0.35">
      <c r="A717" t="s">
        <v>12</v>
      </c>
      <c r="B717" t="str">
        <f>VLOOKUP(A717,'Respondents Category'!A:B,2,FALSE)</f>
        <v>2. Regulators or Audit Oversight Authorities</v>
      </c>
      <c r="C717" t="s">
        <v>94</v>
      </c>
      <c r="D717" t="s">
        <v>19</v>
      </c>
      <c r="E717" t="s">
        <v>82</v>
      </c>
      <c r="F717" s="10">
        <f t="shared" si="11"/>
        <v>0</v>
      </c>
    </row>
    <row r="718" spans="1:6" x14ac:dyDescent="0.35">
      <c r="A718" t="s">
        <v>12</v>
      </c>
      <c r="B718" t="str">
        <f>VLOOKUP(A718,'Respondents Category'!A:B,2,FALSE)</f>
        <v>2. Regulators or Audit Oversight Authorities</v>
      </c>
      <c r="C718" t="s">
        <v>94</v>
      </c>
      <c r="D718" t="s">
        <v>28</v>
      </c>
      <c r="E718" t="s">
        <v>82</v>
      </c>
      <c r="F718" s="10">
        <f t="shared" si="11"/>
        <v>0</v>
      </c>
    </row>
    <row r="719" spans="1:6" x14ac:dyDescent="0.35">
      <c r="A719" t="s">
        <v>12</v>
      </c>
      <c r="B719" t="str">
        <f>VLOOKUP(A719,'Respondents Category'!A:B,2,FALSE)</f>
        <v>2. Regulators or Audit Oversight Authorities</v>
      </c>
      <c r="C719" t="s">
        <v>94</v>
      </c>
      <c r="D719" t="s">
        <v>9</v>
      </c>
      <c r="E719" t="s">
        <v>72</v>
      </c>
      <c r="F719" s="10">
        <f t="shared" si="11"/>
        <v>1</v>
      </c>
    </row>
    <row r="720" spans="1:6" x14ac:dyDescent="0.35">
      <c r="A720" t="s">
        <v>12</v>
      </c>
      <c r="B720" t="str">
        <f>VLOOKUP(A720,'Respondents Category'!A:B,2,FALSE)</f>
        <v>2. Regulators or Audit Oversight Authorities</v>
      </c>
      <c r="C720" t="s">
        <v>94</v>
      </c>
      <c r="D720" t="s">
        <v>46</v>
      </c>
      <c r="E720" t="s">
        <v>82</v>
      </c>
      <c r="F720" s="10">
        <f t="shared" si="11"/>
        <v>0</v>
      </c>
    </row>
    <row r="721" spans="1:6" x14ac:dyDescent="0.35">
      <c r="A721" t="s">
        <v>12</v>
      </c>
      <c r="B721" t="str">
        <f>VLOOKUP(A721,'Respondents Category'!A:B,2,FALSE)</f>
        <v>2. Regulators or Audit Oversight Authorities</v>
      </c>
      <c r="C721" t="s">
        <v>95</v>
      </c>
      <c r="D721" t="s">
        <v>45</v>
      </c>
      <c r="E721" t="s">
        <v>82</v>
      </c>
      <c r="F721" s="10">
        <f t="shared" si="11"/>
        <v>0</v>
      </c>
    </row>
    <row r="722" spans="1:6" x14ac:dyDescent="0.35">
      <c r="A722" t="s">
        <v>12</v>
      </c>
      <c r="B722" t="str">
        <f>VLOOKUP(A722,'Respondents Category'!A:B,2,FALSE)</f>
        <v>2. Regulators or Audit Oversight Authorities</v>
      </c>
      <c r="C722" t="s">
        <v>95</v>
      </c>
      <c r="D722" t="s">
        <v>40</v>
      </c>
      <c r="E722" t="s">
        <v>72</v>
      </c>
      <c r="F722" s="10">
        <f t="shared" si="11"/>
        <v>1</v>
      </c>
    </row>
    <row r="723" spans="1:6" x14ac:dyDescent="0.35">
      <c r="A723" t="s">
        <v>12</v>
      </c>
      <c r="B723" t="str">
        <f>VLOOKUP(A723,'Respondents Category'!A:B,2,FALSE)</f>
        <v>2. Regulators or Audit Oversight Authorities</v>
      </c>
      <c r="C723" t="s">
        <v>95</v>
      </c>
      <c r="D723" t="s">
        <v>41</v>
      </c>
      <c r="E723" t="s">
        <v>82</v>
      </c>
      <c r="F723" s="10">
        <f t="shared" si="11"/>
        <v>0</v>
      </c>
    </row>
    <row r="724" spans="1:6" x14ac:dyDescent="0.35">
      <c r="A724" t="s">
        <v>12</v>
      </c>
      <c r="B724" t="str">
        <f>VLOOKUP(A724,'Respondents Category'!A:B,2,FALSE)</f>
        <v>2. Regulators or Audit Oversight Authorities</v>
      </c>
      <c r="C724" t="s">
        <v>95</v>
      </c>
      <c r="D724" t="s">
        <v>11</v>
      </c>
      <c r="E724" t="s">
        <v>82</v>
      </c>
      <c r="F724" s="10">
        <f t="shared" si="11"/>
        <v>0</v>
      </c>
    </row>
    <row r="725" spans="1:6" x14ac:dyDescent="0.35">
      <c r="A725" t="s">
        <v>12</v>
      </c>
      <c r="B725" t="str">
        <f>VLOOKUP(A725,'Respondents Category'!A:B,2,FALSE)</f>
        <v>2. Regulators or Audit Oversight Authorities</v>
      </c>
      <c r="C725" t="s">
        <v>95</v>
      </c>
      <c r="D725" t="s">
        <v>26</v>
      </c>
      <c r="E725" t="s">
        <v>82</v>
      </c>
      <c r="F725" s="10">
        <f t="shared" si="11"/>
        <v>0</v>
      </c>
    </row>
    <row r="726" spans="1:6" x14ac:dyDescent="0.35">
      <c r="A726" t="s">
        <v>12</v>
      </c>
      <c r="B726" t="str">
        <f>VLOOKUP(A726,'Respondents Category'!A:B,2,FALSE)</f>
        <v>2. Regulators or Audit Oversight Authorities</v>
      </c>
      <c r="C726" t="s">
        <v>96</v>
      </c>
      <c r="D726" t="s">
        <v>58</v>
      </c>
      <c r="E726" t="s">
        <v>82</v>
      </c>
      <c r="F726" s="10">
        <f t="shared" si="11"/>
        <v>0</v>
      </c>
    </row>
    <row r="727" spans="1:6" x14ac:dyDescent="0.35">
      <c r="A727" t="s">
        <v>12</v>
      </c>
      <c r="B727" t="str">
        <f>VLOOKUP(A727,'Respondents Category'!A:B,2,FALSE)</f>
        <v>2. Regulators or Audit Oversight Authorities</v>
      </c>
      <c r="C727" t="s">
        <v>96</v>
      </c>
      <c r="D727" t="s">
        <v>73</v>
      </c>
      <c r="E727" t="s">
        <v>72</v>
      </c>
      <c r="F727" s="10">
        <f t="shared" si="11"/>
        <v>1</v>
      </c>
    </row>
    <row r="728" spans="1:6" x14ac:dyDescent="0.35">
      <c r="A728" t="s">
        <v>12</v>
      </c>
      <c r="B728" t="str">
        <f>VLOOKUP(A728,'Respondents Category'!A:B,2,FALSE)</f>
        <v>2. Regulators or Audit Oversight Authorities</v>
      </c>
      <c r="C728" t="s">
        <v>96</v>
      </c>
      <c r="D728" t="s">
        <v>6</v>
      </c>
      <c r="E728" t="s">
        <v>82</v>
      </c>
      <c r="F728" s="10">
        <f t="shared" si="11"/>
        <v>0</v>
      </c>
    </row>
    <row r="729" spans="1:6" x14ac:dyDescent="0.35">
      <c r="A729" t="s">
        <v>12</v>
      </c>
      <c r="B729" t="str">
        <f>VLOOKUP(A729,'Respondents Category'!A:B,2,FALSE)</f>
        <v>2. Regulators or Audit Oversight Authorities</v>
      </c>
      <c r="C729" t="s">
        <v>96</v>
      </c>
      <c r="D729" t="s">
        <v>38</v>
      </c>
      <c r="E729" t="s">
        <v>82</v>
      </c>
      <c r="F729" s="10">
        <f t="shared" si="11"/>
        <v>0</v>
      </c>
    </row>
    <row r="730" spans="1:6" x14ac:dyDescent="0.35">
      <c r="A730" t="s">
        <v>12</v>
      </c>
      <c r="B730" t="str">
        <f>VLOOKUP(A730,'Respondents Category'!A:B,2,FALSE)</f>
        <v>2. Regulators or Audit Oversight Authorities</v>
      </c>
      <c r="C730" t="s">
        <v>96</v>
      </c>
      <c r="D730" t="s">
        <v>80</v>
      </c>
      <c r="E730" t="s">
        <v>82</v>
      </c>
      <c r="F730" s="10">
        <f t="shared" si="11"/>
        <v>0</v>
      </c>
    </row>
    <row r="731" spans="1:6" x14ac:dyDescent="0.35">
      <c r="A731" t="s">
        <v>12</v>
      </c>
      <c r="B731" t="str">
        <f>VLOOKUP(A731,'Respondents Category'!A:B,2,FALSE)</f>
        <v>2. Regulators or Audit Oversight Authorities</v>
      </c>
      <c r="C731" t="s">
        <v>97</v>
      </c>
      <c r="D731" t="s">
        <v>68</v>
      </c>
      <c r="E731" t="s">
        <v>72</v>
      </c>
      <c r="F731" s="10">
        <f t="shared" si="11"/>
        <v>1</v>
      </c>
    </row>
    <row r="732" spans="1:6" x14ac:dyDescent="0.35">
      <c r="A732" t="s">
        <v>12</v>
      </c>
      <c r="B732" t="str">
        <f>VLOOKUP(A732,'Respondents Category'!A:B,2,FALSE)</f>
        <v>2. Regulators or Audit Oversight Authorities</v>
      </c>
      <c r="C732" t="s">
        <v>97</v>
      </c>
      <c r="D732" t="s">
        <v>37</v>
      </c>
      <c r="E732" t="s">
        <v>82</v>
      </c>
      <c r="F732" s="10">
        <f t="shared" si="11"/>
        <v>0</v>
      </c>
    </row>
    <row r="733" spans="1:6" x14ac:dyDescent="0.35">
      <c r="A733" t="s">
        <v>12</v>
      </c>
      <c r="B733" t="str">
        <f>VLOOKUP(A733,'Respondents Category'!A:B,2,FALSE)</f>
        <v>2. Regulators or Audit Oversight Authorities</v>
      </c>
      <c r="C733" t="s">
        <v>97</v>
      </c>
      <c r="D733" t="s">
        <v>32</v>
      </c>
      <c r="E733" t="s">
        <v>82</v>
      </c>
      <c r="F733" s="10">
        <f t="shared" si="11"/>
        <v>0</v>
      </c>
    </row>
    <row r="734" spans="1:6" x14ac:dyDescent="0.35">
      <c r="A734" t="s">
        <v>12</v>
      </c>
      <c r="B734" t="str">
        <f>VLOOKUP(A734,'Respondents Category'!A:B,2,FALSE)</f>
        <v>2. Regulators or Audit Oversight Authorities</v>
      </c>
      <c r="C734" t="s">
        <v>98</v>
      </c>
      <c r="D734" t="s">
        <v>15</v>
      </c>
      <c r="E734" t="s">
        <v>82</v>
      </c>
      <c r="F734" s="10">
        <f t="shared" si="11"/>
        <v>0</v>
      </c>
    </row>
    <row r="735" spans="1:6" x14ac:dyDescent="0.35">
      <c r="A735" t="s">
        <v>12</v>
      </c>
      <c r="B735" t="str">
        <f>VLOOKUP(A735,'Respondents Category'!A:B,2,FALSE)</f>
        <v>2. Regulators or Audit Oversight Authorities</v>
      </c>
      <c r="C735" t="s">
        <v>98</v>
      </c>
      <c r="D735" t="s">
        <v>48</v>
      </c>
      <c r="E735" t="s">
        <v>72</v>
      </c>
      <c r="F735" s="10">
        <f t="shared" si="11"/>
        <v>1</v>
      </c>
    </row>
    <row r="736" spans="1:6" x14ac:dyDescent="0.35">
      <c r="A736" t="s">
        <v>12</v>
      </c>
      <c r="B736" t="str">
        <f>VLOOKUP(A736,'Respondents Category'!A:B,2,FALSE)</f>
        <v>2. Regulators or Audit Oversight Authorities</v>
      </c>
      <c r="C736" t="s">
        <v>99</v>
      </c>
      <c r="D736" t="s">
        <v>53</v>
      </c>
      <c r="E736" t="s">
        <v>72</v>
      </c>
      <c r="F736" s="10">
        <f t="shared" si="11"/>
        <v>1</v>
      </c>
    </row>
    <row r="737" spans="1:6" x14ac:dyDescent="0.35">
      <c r="A737" t="s">
        <v>12</v>
      </c>
      <c r="B737" t="str">
        <f>VLOOKUP(A737,'Respondents Category'!A:B,2,FALSE)</f>
        <v>2. Regulators or Audit Oversight Authorities</v>
      </c>
      <c r="C737" t="s">
        <v>99</v>
      </c>
      <c r="D737" t="s">
        <v>21</v>
      </c>
      <c r="E737" t="s">
        <v>82</v>
      </c>
      <c r="F737" s="10">
        <f t="shared" si="11"/>
        <v>0</v>
      </c>
    </row>
    <row r="738" spans="1:6" x14ac:dyDescent="0.35">
      <c r="A738" t="s">
        <v>61</v>
      </c>
      <c r="B738" t="str">
        <f>VLOOKUP(A738,'Respondents Category'!A:B,2,FALSE)</f>
        <v>3. Jurisdictional Standard Setters</v>
      </c>
      <c r="C738" t="s">
        <v>92</v>
      </c>
      <c r="D738" t="s">
        <v>22</v>
      </c>
      <c r="E738" t="s">
        <v>82</v>
      </c>
      <c r="F738" s="10">
        <f t="shared" si="11"/>
        <v>0</v>
      </c>
    </row>
    <row r="739" spans="1:6" x14ac:dyDescent="0.35">
      <c r="A739" t="s">
        <v>61</v>
      </c>
      <c r="B739" t="str">
        <f>VLOOKUP(A739,'Respondents Category'!A:B,2,FALSE)</f>
        <v>3. Jurisdictional Standard Setters</v>
      </c>
      <c r="C739" t="s">
        <v>92</v>
      </c>
      <c r="D739" t="s">
        <v>25</v>
      </c>
      <c r="E739" t="s">
        <v>82</v>
      </c>
      <c r="F739" s="10">
        <f t="shared" si="11"/>
        <v>0</v>
      </c>
    </row>
    <row r="740" spans="1:6" x14ac:dyDescent="0.35">
      <c r="A740" t="s">
        <v>61</v>
      </c>
      <c r="B740" t="str">
        <f>VLOOKUP(A740,'Respondents Category'!A:B,2,FALSE)</f>
        <v>3. Jurisdictional Standard Setters</v>
      </c>
      <c r="C740" t="s">
        <v>92</v>
      </c>
      <c r="D740" t="s">
        <v>10</v>
      </c>
      <c r="E740" t="s">
        <v>72</v>
      </c>
      <c r="F740" s="10">
        <f t="shared" si="11"/>
        <v>1</v>
      </c>
    </row>
    <row r="741" spans="1:6" x14ac:dyDescent="0.35">
      <c r="A741" t="s">
        <v>61</v>
      </c>
      <c r="B741" t="str">
        <f>VLOOKUP(A741,'Respondents Category'!A:B,2,FALSE)</f>
        <v>3. Jurisdictional Standard Setters</v>
      </c>
      <c r="C741" t="s">
        <v>92</v>
      </c>
      <c r="D741" t="s">
        <v>30</v>
      </c>
      <c r="E741" t="s">
        <v>82</v>
      </c>
      <c r="F741" s="10">
        <f t="shared" si="11"/>
        <v>0</v>
      </c>
    </row>
    <row r="742" spans="1:6" x14ac:dyDescent="0.35">
      <c r="A742" t="s">
        <v>61</v>
      </c>
      <c r="B742" t="str">
        <f>VLOOKUP(A742,'Respondents Category'!A:B,2,FALSE)</f>
        <v>3. Jurisdictional Standard Setters</v>
      </c>
      <c r="C742" t="s">
        <v>92</v>
      </c>
      <c r="D742" t="s">
        <v>42</v>
      </c>
      <c r="E742" t="s">
        <v>82</v>
      </c>
      <c r="F742" s="10">
        <f t="shared" si="11"/>
        <v>0</v>
      </c>
    </row>
    <row r="743" spans="1:6" x14ac:dyDescent="0.35">
      <c r="A743" t="s">
        <v>61</v>
      </c>
      <c r="B743" t="str">
        <f>VLOOKUP(A743,'Respondents Category'!A:B,2,FALSE)</f>
        <v>3. Jurisdictional Standard Setters</v>
      </c>
      <c r="C743" t="s">
        <v>93</v>
      </c>
      <c r="D743" t="s">
        <v>34</v>
      </c>
      <c r="E743" t="s">
        <v>82</v>
      </c>
      <c r="F743" s="10">
        <f t="shared" si="11"/>
        <v>0</v>
      </c>
    </row>
    <row r="744" spans="1:6" x14ac:dyDescent="0.35">
      <c r="A744" t="s">
        <v>61</v>
      </c>
      <c r="B744" t="str">
        <f>VLOOKUP(A744,'Respondents Category'!A:B,2,FALSE)</f>
        <v>3. Jurisdictional Standard Setters</v>
      </c>
      <c r="C744" t="s">
        <v>93</v>
      </c>
      <c r="D744" t="s">
        <v>18</v>
      </c>
      <c r="E744" t="s">
        <v>82</v>
      </c>
      <c r="F744" s="10">
        <f t="shared" si="11"/>
        <v>0</v>
      </c>
    </row>
    <row r="745" spans="1:6" x14ac:dyDescent="0.35">
      <c r="A745" t="s">
        <v>61</v>
      </c>
      <c r="B745" t="str">
        <f>VLOOKUP(A745,'Respondents Category'!A:B,2,FALSE)</f>
        <v>3. Jurisdictional Standard Setters</v>
      </c>
      <c r="C745" t="s">
        <v>93</v>
      </c>
      <c r="D745" t="s">
        <v>27</v>
      </c>
      <c r="E745" t="s">
        <v>72</v>
      </c>
      <c r="F745" s="10">
        <f t="shared" si="11"/>
        <v>1</v>
      </c>
    </row>
    <row r="746" spans="1:6" x14ac:dyDescent="0.35">
      <c r="A746" t="s">
        <v>61</v>
      </c>
      <c r="B746" t="str">
        <f>VLOOKUP(A746,'Respondents Category'!A:B,2,FALSE)</f>
        <v>3. Jurisdictional Standard Setters</v>
      </c>
      <c r="C746" t="s">
        <v>93</v>
      </c>
      <c r="D746" t="s">
        <v>3</v>
      </c>
      <c r="E746" t="s">
        <v>82</v>
      </c>
      <c r="F746" s="10">
        <f t="shared" si="11"/>
        <v>0</v>
      </c>
    </row>
    <row r="747" spans="1:6" x14ac:dyDescent="0.35">
      <c r="A747" t="s">
        <v>61</v>
      </c>
      <c r="B747" t="str">
        <f>VLOOKUP(A747,'Respondents Category'!A:B,2,FALSE)</f>
        <v>3. Jurisdictional Standard Setters</v>
      </c>
      <c r="C747" t="s">
        <v>93</v>
      </c>
      <c r="D747" t="s">
        <v>55</v>
      </c>
      <c r="E747" t="s">
        <v>82</v>
      </c>
      <c r="F747" s="10">
        <f t="shared" si="11"/>
        <v>0</v>
      </c>
    </row>
    <row r="748" spans="1:6" x14ac:dyDescent="0.35">
      <c r="A748" t="s">
        <v>61</v>
      </c>
      <c r="B748" t="str">
        <f>VLOOKUP(A748,'Respondents Category'!A:B,2,FALSE)</f>
        <v>3. Jurisdictional Standard Setters</v>
      </c>
      <c r="C748" t="s">
        <v>94</v>
      </c>
      <c r="D748" t="s">
        <v>23</v>
      </c>
      <c r="E748" t="s">
        <v>82</v>
      </c>
      <c r="F748" s="10">
        <f t="shared" si="11"/>
        <v>0</v>
      </c>
    </row>
    <row r="749" spans="1:6" x14ac:dyDescent="0.35">
      <c r="A749" t="s">
        <v>61</v>
      </c>
      <c r="B749" t="str">
        <f>VLOOKUP(A749,'Respondents Category'!A:B,2,FALSE)</f>
        <v>3. Jurisdictional Standard Setters</v>
      </c>
      <c r="C749" t="s">
        <v>94</v>
      </c>
      <c r="D749" t="s">
        <v>19</v>
      </c>
      <c r="E749" t="s">
        <v>72</v>
      </c>
      <c r="F749" s="10">
        <f t="shared" si="11"/>
        <v>1</v>
      </c>
    </row>
    <row r="750" spans="1:6" x14ac:dyDescent="0.35">
      <c r="A750" t="s">
        <v>61</v>
      </c>
      <c r="B750" t="str">
        <f>VLOOKUP(A750,'Respondents Category'!A:B,2,FALSE)</f>
        <v>3. Jurisdictional Standard Setters</v>
      </c>
      <c r="C750" t="s">
        <v>94</v>
      </c>
      <c r="D750" t="s">
        <v>28</v>
      </c>
      <c r="E750" t="s">
        <v>82</v>
      </c>
      <c r="F750" s="10">
        <f t="shared" si="11"/>
        <v>0</v>
      </c>
    </row>
    <row r="751" spans="1:6" x14ac:dyDescent="0.35">
      <c r="A751" t="s">
        <v>61</v>
      </c>
      <c r="B751" t="str">
        <f>VLOOKUP(A751,'Respondents Category'!A:B,2,FALSE)</f>
        <v>3. Jurisdictional Standard Setters</v>
      </c>
      <c r="C751" t="s">
        <v>94</v>
      </c>
      <c r="D751" t="s">
        <v>9</v>
      </c>
      <c r="E751" t="s">
        <v>82</v>
      </c>
      <c r="F751" s="10">
        <f t="shared" si="11"/>
        <v>0</v>
      </c>
    </row>
    <row r="752" spans="1:6" x14ac:dyDescent="0.35">
      <c r="A752" t="s">
        <v>61</v>
      </c>
      <c r="B752" t="str">
        <f>VLOOKUP(A752,'Respondents Category'!A:B,2,FALSE)</f>
        <v>3. Jurisdictional Standard Setters</v>
      </c>
      <c r="C752" t="s">
        <v>94</v>
      </c>
      <c r="D752" t="s">
        <v>46</v>
      </c>
      <c r="E752" t="s">
        <v>82</v>
      </c>
      <c r="F752" s="10">
        <f t="shared" si="11"/>
        <v>0</v>
      </c>
    </row>
    <row r="753" spans="1:6" x14ac:dyDescent="0.35">
      <c r="A753" t="s">
        <v>61</v>
      </c>
      <c r="B753" t="str">
        <f>VLOOKUP(A753,'Respondents Category'!A:B,2,FALSE)</f>
        <v>3. Jurisdictional Standard Setters</v>
      </c>
      <c r="C753" t="s">
        <v>95</v>
      </c>
      <c r="D753" t="s">
        <v>45</v>
      </c>
      <c r="E753" t="s">
        <v>82</v>
      </c>
      <c r="F753" s="10">
        <f t="shared" si="11"/>
        <v>0</v>
      </c>
    </row>
    <row r="754" spans="1:6" x14ac:dyDescent="0.35">
      <c r="A754" t="s">
        <v>61</v>
      </c>
      <c r="B754" t="str">
        <f>VLOOKUP(A754,'Respondents Category'!A:B,2,FALSE)</f>
        <v>3. Jurisdictional Standard Setters</v>
      </c>
      <c r="C754" t="s">
        <v>95</v>
      </c>
      <c r="D754" t="s">
        <v>40</v>
      </c>
      <c r="E754" t="s">
        <v>72</v>
      </c>
      <c r="F754" s="10">
        <f t="shared" si="11"/>
        <v>1</v>
      </c>
    </row>
    <row r="755" spans="1:6" x14ac:dyDescent="0.35">
      <c r="A755" t="s">
        <v>61</v>
      </c>
      <c r="B755" t="str">
        <f>VLOOKUP(A755,'Respondents Category'!A:B,2,FALSE)</f>
        <v>3. Jurisdictional Standard Setters</v>
      </c>
      <c r="C755" t="s">
        <v>95</v>
      </c>
      <c r="D755" t="s">
        <v>41</v>
      </c>
      <c r="E755" t="s">
        <v>82</v>
      </c>
      <c r="F755" s="10">
        <f t="shared" si="11"/>
        <v>0</v>
      </c>
    </row>
    <row r="756" spans="1:6" x14ac:dyDescent="0.35">
      <c r="A756" t="s">
        <v>61</v>
      </c>
      <c r="B756" t="str">
        <f>VLOOKUP(A756,'Respondents Category'!A:B,2,FALSE)</f>
        <v>3. Jurisdictional Standard Setters</v>
      </c>
      <c r="C756" t="s">
        <v>95</v>
      </c>
      <c r="D756" t="s">
        <v>11</v>
      </c>
      <c r="E756" t="s">
        <v>82</v>
      </c>
      <c r="F756" s="10">
        <f t="shared" si="11"/>
        <v>0</v>
      </c>
    </row>
    <row r="757" spans="1:6" x14ac:dyDescent="0.35">
      <c r="A757" t="s">
        <v>61</v>
      </c>
      <c r="B757" t="str">
        <f>VLOOKUP(A757,'Respondents Category'!A:B,2,FALSE)</f>
        <v>3. Jurisdictional Standard Setters</v>
      </c>
      <c r="C757" t="s">
        <v>95</v>
      </c>
      <c r="D757" t="s">
        <v>26</v>
      </c>
      <c r="E757" t="s">
        <v>82</v>
      </c>
      <c r="F757" s="10">
        <f t="shared" si="11"/>
        <v>0</v>
      </c>
    </row>
    <row r="758" spans="1:6" x14ac:dyDescent="0.35">
      <c r="A758" t="s">
        <v>61</v>
      </c>
      <c r="B758" t="str">
        <f>VLOOKUP(A758,'Respondents Category'!A:B,2,FALSE)</f>
        <v>3. Jurisdictional Standard Setters</v>
      </c>
      <c r="C758" t="s">
        <v>96</v>
      </c>
      <c r="D758" t="s">
        <v>58</v>
      </c>
      <c r="E758" t="s">
        <v>82</v>
      </c>
      <c r="F758" s="10">
        <f t="shared" si="11"/>
        <v>0</v>
      </c>
    </row>
    <row r="759" spans="1:6" x14ac:dyDescent="0.35">
      <c r="A759" t="s">
        <v>61</v>
      </c>
      <c r="B759" t="str">
        <f>VLOOKUP(A759,'Respondents Category'!A:B,2,FALSE)</f>
        <v>3. Jurisdictional Standard Setters</v>
      </c>
      <c r="C759" t="s">
        <v>96</v>
      </c>
      <c r="D759" t="s">
        <v>73</v>
      </c>
      <c r="E759" t="s">
        <v>72</v>
      </c>
      <c r="F759" s="10">
        <f t="shared" si="11"/>
        <v>1</v>
      </c>
    </row>
    <row r="760" spans="1:6" x14ac:dyDescent="0.35">
      <c r="A760" t="s">
        <v>61</v>
      </c>
      <c r="B760" t="str">
        <f>VLOOKUP(A760,'Respondents Category'!A:B,2,FALSE)</f>
        <v>3. Jurisdictional Standard Setters</v>
      </c>
      <c r="C760" t="s">
        <v>96</v>
      </c>
      <c r="D760" t="s">
        <v>6</v>
      </c>
      <c r="E760" t="s">
        <v>82</v>
      </c>
      <c r="F760" s="10">
        <f t="shared" si="11"/>
        <v>0</v>
      </c>
    </row>
    <row r="761" spans="1:6" x14ac:dyDescent="0.35">
      <c r="A761" t="s">
        <v>61</v>
      </c>
      <c r="B761" t="str">
        <f>VLOOKUP(A761,'Respondents Category'!A:B,2,FALSE)</f>
        <v>3. Jurisdictional Standard Setters</v>
      </c>
      <c r="C761" t="s">
        <v>96</v>
      </c>
      <c r="D761" t="s">
        <v>38</v>
      </c>
      <c r="E761" t="s">
        <v>82</v>
      </c>
      <c r="F761" s="10">
        <f t="shared" si="11"/>
        <v>0</v>
      </c>
    </row>
    <row r="762" spans="1:6" x14ac:dyDescent="0.35">
      <c r="A762" t="s">
        <v>61</v>
      </c>
      <c r="B762" t="str">
        <f>VLOOKUP(A762,'Respondents Category'!A:B,2,FALSE)</f>
        <v>3. Jurisdictional Standard Setters</v>
      </c>
      <c r="C762" t="s">
        <v>96</v>
      </c>
      <c r="D762" t="s">
        <v>80</v>
      </c>
      <c r="E762" t="s">
        <v>82</v>
      </c>
      <c r="F762" s="10">
        <f t="shared" si="11"/>
        <v>0</v>
      </c>
    </row>
    <row r="763" spans="1:6" x14ac:dyDescent="0.35">
      <c r="A763" t="s">
        <v>61</v>
      </c>
      <c r="B763" t="str">
        <f>VLOOKUP(A763,'Respondents Category'!A:B,2,FALSE)</f>
        <v>3. Jurisdictional Standard Setters</v>
      </c>
      <c r="C763" t="s">
        <v>97</v>
      </c>
      <c r="D763" t="s">
        <v>68</v>
      </c>
      <c r="E763" t="s">
        <v>82</v>
      </c>
      <c r="F763" s="10">
        <f t="shared" si="11"/>
        <v>0</v>
      </c>
    </row>
    <row r="764" spans="1:6" x14ac:dyDescent="0.35">
      <c r="A764" t="s">
        <v>61</v>
      </c>
      <c r="B764" t="str">
        <f>VLOOKUP(A764,'Respondents Category'!A:B,2,FALSE)</f>
        <v>3. Jurisdictional Standard Setters</v>
      </c>
      <c r="C764" t="s">
        <v>97</v>
      </c>
      <c r="D764" t="s">
        <v>37</v>
      </c>
      <c r="E764" t="s">
        <v>72</v>
      </c>
      <c r="F764" s="10">
        <f t="shared" si="11"/>
        <v>1</v>
      </c>
    </row>
    <row r="765" spans="1:6" x14ac:dyDescent="0.35">
      <c r="A765" t="s">
        <v>61</v>
      </c>
      <c r="B765" t="str">
        <f>VLOOKUP(A765,'Respondents Category'!A:B,2,FALSE)</f>
        <v>3. Jurisdictional Standard Setters</v>
      </c>
      <c r="C765" t="s">
        <v>97</v>
      </c>
      <c r="D765" t="s">
        <v>32</v>
      </c>
      <c r="E765" t="s">
        <v>82</v>
      </c>
      <c r="F765" s="10">
        <f t="shared" si="11"/>
        <v>0</v>
      </c>
    </row>
    <row r="766" spans="1:6" x14ac:dyDescent="0.35">
      <c r="A766" t="s">
        <v>61</v>
      </c>
      <c r="B766" t="str">
        <f>VLOOKUP(A766,'Respondents Category'!A:B,2,FALSE)</f>
        <v>3. Jurisdictional Standard Setters</v>
      </c>
      <c r="C766" t="s">
        <v>98</v>
      </c>
      <c r="D766" t="s">
        <v>15</v>
      </c>
      <c r="E766" t="s">
        <v>72</v>
      </c>
      <c r="F766" s="10">
        <f t="shared" si="11"/>
        <v>1</v>
      </c>
    </row>
    <row r="767" spans="1:6" x14ac:dyDescent="0.35">
      <c r="A767" t="s">
        <v>61</v>
      </c>
      <c r="B767" t="str">
        <f>VLOOKUP(A767,'Respondents Category'!A:B,2,FALSE)</f>
        <v>3. Jurisdictional Standard Setters</v>
      </c>
      <c r="C767" t="s">
        <v>98</v>
      </c>
      <c r="D767" t="s">
        <v>48</v>
      </c>
      <c r="E767" t="s">
        <v>82</v>
      </c>
      <c r="F767" s="10">
        <f t="shared" si="11"/>
        <v>0</v>
      </c>
    </row>
    <row r="768" spans="1:6" x14ac:dyDescent="0.35">
      <c r="A768" t="s">
        <v>61</v>
      </c>
      <c r="B768" t="str">
        <f>VLOOKUP(A768,'Respondents Category'!A:B,2,FALSE)</f>
        <v>3. Jurisdictional Standard Setters</v>
      </c>
      <c r="C768" t="s">
        <v>99</v>
      </c>
      <c r="D768" t="s">
        <v>53</v>
      </c>
      <c r="E768" t="s">
        <v>72</v>
      </c>
      <c r="F768" s="10">
        <f t="shared" si="11"/>
        <v>1</v>
      </c>
    </row>
    <row r="769" spans="1:6" x14ac:dyDescent="0.35">
      <c r="A769" t="s">
        <v>61</v>
      </c>
      <c r="B769" t="str">
        <f>VLOOKUP(A769,'Respondents Category'!A:B,2,FALSE)</f>
        <v>3. Jurisdictional Standard Setters</v>
      </c>
      <c r="C769" t="s">
        <v>99</v>
      </c>
      <c r="D769" t="s">
        <v>21</v>
      </c>
      <c r="E769" t="s">
        <v>82</v>
      </c>
      <c r="F769" s="10">
        <f t="shared" si="11"/>
        <v>0</v>
      </c>
    </row>
    <row r="770" spans="1:6" x14ac:dyDescent="0.35">
      <c r="A770" t="s">
        <v>81</v>
      </c>
      <c r="B770" t="str">
        <f>VLOOKUP(A770,'Respondents Category'!A:B,2,FALSE)</f>
        <v>5. Professional Accountancy or Other Professional Organizations</v>
      </c>
      <c r="C770" t="s">
        <v>92</v>
      </c>
      <c r="D770" t="s">
        <v>22</v>
      </c>
      <c r="E770" t="s">
        <v>82</v>
      </c>
      <c r="F770" s="10">
        <f t="shared" si="11"/>
        <v>0</v>
      </c>
    </row>
    <row r="771" spans="1:6" x14ac:dyDescent="0.35">
      <c r="A771" t="s">
        <v>81</v>
      </c>
      <c r="B771" t="str">
        <f>VLOOKUP(A771,'Respondents Category'!A:B,2,FALSE)</f>
        <v>5. Professional Accountancy or Other Professional Organizations</v>
      </c>
      <c r="C771" t="s">
        <v>92</v>
      </c>
      <c r="D771" t="s">
        <v>25</v>
      </c>
      <c r="E771" t="s">
        <v>72</v>
      </c>
      <c r="F771" s="10">
        <f t="shared" ref="F771:F834" si="12">IF(E771="Yes",1,0)</f>
        <v>1</v>
      </c>
    </row>
    <row r="772" spans="1:6" x14ac:dyDescent="0.35">
      <c r="A772" t="s">
        <v>81</v>
      </c>
      <c r="B772" t="str">
        <f>VLOOKUP(A772,'Respondents Category'!A:B,2,FALSE)</f>
        <v>5. Professional Accountancy or Other Professional Organizations</v>
      </c>
      <c r="C772" t="s">
        <v>92</v>
      </c>
      <c r="D772" t="s">
        <v>10</v>
      </c>
      <c r="E772" t="s">
        <v>82</v>
      </c>
      <c r="F772" s="10">
        <f t="shared" si="12"/>
        <v>0</v>
      </c>
    </row>
    <row r="773" spans="1:6" x14ac:dyDescent="0.35">
      <c r="A773" t="s">
        <v>81</v>
      </c>
      <c r="B773" t="str">
        <f>VLOOKUP(A773,'Respondents Category'!A:B,2,FALSE)</f>
        <v>5. Professional Accountancy or Other Professional Organizations</v>
      </c>
      <c r="C773" t="s">
        <v>92</v>
      </c>
      <c r="D773" t="s">
        <v>30</v>
      </c>
      <c r="E773" t="s">
        <v>82</v>
      </c>
      <c r="F773" s="10">
        <f t="shared" si="12"/>
        <v>0</v>
      </c>
    </row>
    <row r="774" spans="1:6" x14ac:dyDescent="0.35">
      <c r="A774" t="s">
        <v>81</v>
      </c>
      <c r="B774" t="str">
        <f>VLOOKUP(A774,'Respondents Category'!A:B,2,FALSE)</f>
        <v>5. Professional Accountancy or Other Professional Organizations</v>
      </c>
      <c r="C774" t="s">
        <v>92</v>
      </c>
      <c r="D774" t="s">
        <v>42</v>
      </c>
      <c r="E774" t="s">
        <v>82</v>
      </c>
      <c r="F774" s="10">
        <f t="shared" si="12"/>
        <v>0</v>
      </c>
    </row>
    <row r="775" spans="1:6" x14ac:dyDescent="0.35">
      <c r="A775" t="s">
        <v>81</v>
      </c>
      <c r="B775" t="str">
        <f>VLOOKUP(A775,'Respondents Category'!A:B,2,FALSE)</f>
        <v>5. Professional Accountancy or Other Professional Organizations</v>
      </c>
      <c r="C775" t="s">
        <v>93</v>
      </c>
      <c r="D775" t="s">
        <v>34</v>
      </c>
      <c r="E775" t="s">
        <v>82</v>
      </c>
      <c r="F775" s="10">
        <f t="shared" si="12"/>
        <v>0</v>
      </c>
    </row>
    <row r="776" spans="1:6" x14ac:dyDescent="0.35">
      <c r="A776" t="s">
        <v>81</v>
      </c>
      <c r="B776" t="str">
        <f>VLOOKUP(A776,'Respondents Category'!A:B,2,FALSE)</f>
        <v>5. Professional Accountancy or Other Professional Organizations</v>
      </c>
      <c r="C776" t="s">
        <v>93</v>
      </c>
      <c r="D776" t="s">
        <v>18</v>
      </c>
      <c r="E776" t="s">
        <v>72</v>
      </c>
      <c r="F776" s="10">
        <f t="shared" si="12"/>
        <v>1</v>
      </c>
    </row>
    <row r="777" spans="1:6" x14ac:dyDescent="0.35">
      <c r="A777" t="s">
        <v>81</v>
      </c>
      <c r="B777" t="str">
        <f>VLOOKUP(A777,'Respondents Category'!A:B,2,FALSE)</f>
        <v>5. Professional Accountancy or Other Professional Organizations</v>
      </c>
      <c r="C777" t="s">
        <v>93</v>
      </c>
      <c r="D777" t="s">
        <v>27</v>
      </c>
      <c r="E777" t="s">
        <v>82</v>
      </c>
      <c r="F777" s="10">
        <f t="shared" si="12"/>
        <v>0</v>
      </c>
    </row>
    <row r="778" spans="1:6" x14ac:dyDescent="0.35">
      <c r="A778" t="s">
        <v>81</v>
      </c>
      <c r="B778" t="str">
        <f>VLOOKUP(A778,'Respondents Category'!A:B,2,FALSE)</f>
        <v>5. Professional Accountancy or Other Professional Organizations</v>
      </c>
      <c r="C778" t="s">
        <v>93</v>
      </c>
      <c r="D778" t="s">
        <v>3</v>
      </c>
      <c r="E778" t="s">
        <v>82</v>
      </c>
      <c r="F778" s="10">
        <f t="shared" si="12"/>
        <v>0</v>
      </c>
    </row>
    <row r="779" spans="1:6" x14ac:dyDescent="0.35">
      <c r="A779" t="s">
        <v>81</v>
      </c>
      <c r="B779" t="str">
        <f>VLOOKUP(A779,'Respondents Category'!A:B,2,FALSE)</f>
        <v>5. Professional Accountancy or Other Professional Organizations</v>
      </c>
      <c r="C779" t="s">
        <v>93</v>
      </c>
      <c r="D779" t="s">
        <v>55</v>
      </c>
      <c r="E779" t="s">
        <v>82</v>
      </c>
      <c r="F779" s="10">
        <f t="shared" si="12"/>
        <v>0</v>
      </c>
    </row>
    <row r="780" spans="1:6" x14ac:dyDescent="0.35">
      <c r="A780" t="s">
        <v>81</v>
      </c>
      <c r="B780" t="str">
        <f>VLOOKUP(A780,'Respondents Category'!A:B,2,FALSE)</f>
        <v>5. Professional Accountancy or Other Professional Organizations</v>
      </c>
      <c r="C780" t="s">
        <v>94</v>
      </c>
      <c r="D780" t="s">
        <v>23</v>
      </c>
      <c r="E780" t="s">
        <v>72</v>
      </c>
      <c r="F780" s="10">
        <f t="shared" si="12"/>
        <v>1</v>
      </c>
    </row>
    <row r="781" spans="1:6" x14ac:dyDescent="0.35">
      <c r="A781" t="s">
        <v>81</v>
      </c>
      <c r="B781" t="str">
        <f>VLOOKUP(A781,'Respondents Category'!A:B,2,FALSE)</f>
        <v>5. Professional Accountancy or Other Professional Organizations</v>
      </c>
      <c r="C781" t="s">
        <v>94</v>
      </c>
      <c r="D781" t="s">
        <v>19</v>
      </c>
      <c r="E781" t="s">
        <v>82</v>
      </c>
      <c r="F781" s="10">
        <f t="shared" si="12"/>
        <v>0</v>
      </c>
    </row>
    <row r="782" spans="1:6" x14ac:dyDescent="0.35">
      <c r="A782" t="s">
        <v>81</v>
      </c>
      <c r="B782" t="str">
        <f>VLOOKUP(A782,'Respondents Category'!A:B,2,FALSE)</f>
        <v>5. Professional Accountancy or Other Professional Organizations</v>
      </c>
      <c r="C782" t="s">
        <v>94</v>
      </c>
      <c r="D782" t="s">
        <v>28</v>
      </c>
      <c r="E782" t="s">
        <v>82</v>
      </c>
      <c r="F782" s="10">
        <f t="shared" si="12"/>
        <v>0</v>
      </c>
    </row>
    <row r="783" spans="1:6" x14ac:dyDescent="0.35">
      <c r="A783" t="s">
        <v>81</v>
      </c>
      <c r="B783" t="str">
        <f>VLOOKUP(A783,'Respondents Category'!A:B,2,FALSE)</f>
        <v>5. Professional Accountancy or Other Professional Organizations</v>
      </c>
      <c r="C783" t="s">
        <v>94</v>
      </c>
      <c r="D783" t="s">
        <v>9</v>
      </c>
      <c r="E783" t="s">
        <v>82</v>
      </c>
      <c r="F783" s="10">
        <f t="shared" si="12"/>
        <v>0</v>
      </c>
    </row>
    <row r="784" spans="1:6" x14ac:dyDescent="0.35">
      <c r="A784" t="s">
        <v>81</v>
      </c>
      <c r="B784" t="str">
        <f>VLOOKUP(A784,'Respondents Category'!A:B,2,FALSE)</f>
        <v>5. Professional Accountancy or Other Professional Organizations</v>
      </c>
      <c r="C784" t="s">
        <v>94</v>
      </c>
      <c r="D784" t="s">
        <v>46</v>
      </c>
      <c r="E784" t="s">
        <v>82</v>
      </c>
      <c r="F784" s="10">
        <f t="shared" si="12"/>
        <v>0</v>
      </c>
    </row>
    <row r="785" spans="1:6" x14ac:dyDescent="0.35">
      <c r="A785" t="s">
        <v>81</v>
      </c>
      <c r="B785" t="str">
        <f>VLOOKUP(A785,'Respondents Category'!A:B,2,FALSE)</f>
        <v>5. Professional Accountancy or Other Professional Organizations</v>
      </c>
      <c r="C785" t="s">
        <v>95</v>
      </c>
      <c r="D785" t="s">
        <v>45</v>
      </c>
      <c r="E785" t="s">
        <v>72</v>
      </c>
      <c r="F785" s="10">
        <f t="shared" si="12"/>
        <v>1</v>
      </c>
    </row>
    <row r="786" spans="1:6" x14ac:dyDescent="0.35">
      <c r="A786" t="s">
        <v>81</v>
      </c>
      <c r="B786" t="str">
        <f>VLOOKUP(A786,'Respondents Category'!A:B,2,FALSE)</f>
        <v>5. Professional Accountancy or Other Professional Organizations</v>
      </c>
      <c r="C786" t="s">
        <v>95</v>
      </c>
      <c r="D786" t="s">
        <v>40</v>
      </c>
      <c r="E786" t="s">
        <v>82</v>
      </c>
      <c r="F786" s="10">
        <f t="shared" si="12"/>
        <v>0</v>
      </c>
    </row>
    <row r="787" spans="1:6" x14ac:dyDescent="0.35">
      <c r="A787" t="s">
        <v>81</v>
      </c>
      <c r="B787" t="str">
        <f>VLOOKUP(A787,'Respondents Category'!A:B,2,FALSE)</f>
        <v>5. Professional Accountancy or Other Professional Organizations</v>
      </c>
      <c r="C787" t="s">
        <v>95</v>
      </c>
      <c r="D787" t="s">
        <v>41</v>
      </c>
      <c r="E787" t="s">
        <v>82</v>
      </c>
      <c r="F787" s="10">
        <f t="shared" si="12"/>
        <v>0</v>
      </c>
    </row>
    <row r="788" spans="1:6" x14ac:dyDescent="0.35">
      <c r="A788" t="s">
        <v>81</v>
      </c>
      <c r="B788" t="str">
        <f>VLOOKUP(A788,'Respondents Category'!A:B,2,FALSE)</f>
        <v>5. Professional Accountancy or Other Professional Organizations</v>
      </c>
      <c r="C788" t="s">
        <v>95</v>
      </c>
      <c r="D788" t="s">
        <v>11</v>
      </c>
      <c r="E788" t="s">
        <v>82</v>
      </c>
      <c r="F788" s="10">
        <f t="shared" si="12"/>
        <v>0</v>
      </c>
    </row>
    <row r="789" spans="1:6" x14ac:dyDescent="0.35">
      <c r="A789" t="s">
        <v>81</v>
      </c>
      <c r="B789" t="str">
        <f>VLOOKUP(A789,'Respondents Category'!A:B,2,FALSE)</f>
        <v>5. Professional Accountancy or Other Professional Organizations</v>
      </c>
      <c r="C789" t="s">
        <v>95</v>
      </c>
      <c r="D789" t="s">
        <v>26</v>
      </c>
      <c r="E789" t="s">
        <v>82</v>
      </c>
      <c r="F789" s="10">
        <f t="shared" si="12"/>
        <v>0</v>
      </c>
    </row>
    <row r="790" spans="1:6" x14ac:dyDescent="0.35">
      <c r="A790" t="s">
        <v>81</v>
      </c>
      <c r="B790" t="str">
        <f>VLOOKUP(A790,'Respondents Category'!A:B,2,FALSE)</f>
        <v>5. Professional Accountancy or Other Professional Organizations</v>
      </c>
      <c r="C790" t="s">
        <v>96</v>
      </c>
      <c r="D790" t="s">
        <v>58</v>
      </c>
      <c r="E790" t="s">
        <v>72</v>
      </c>
      <c r="F790" s="10">
        <f t="shared" si="12"/>
        <v>1</v>
      </c>
    </row>
    <row r="791" spans="1:6" x14ac:dyDescent="0.35">
      <c r="A791" t="s">
        <v>81</v>
      </c>
      <c r="B791" t="str">
        <f>VLOOKUP(A791,'Respondents Category'!A:B,2,FALSE)</f>
        <v>5. Professional Accountancy or Other Professional Organizations</v>
      </c>
      <c r="C791" t="s">
        <v>96</v>
      </c>
      <c r="D791" t="s">
        <v>73</v>
      </c>
      <c r="E791" t="s">
        <v>82</v>
      </c>
      <c r="F791" s="10">
        <f t="shared" si="12"/>
        <v>0</v>
      </c>
    </row>
    <row r="792" spans="1:6" x14ac:dyDescent="0.35">
      <c r="A792" t="s">
        <v>81</v>
      </c>
      <c r="B792" t="str">
        <f>VLOOKUP(A792,'Respondents Category'!A:B,2,FALSE)</f>
        <v>5. Professional Accountancy or Other Professional Organizations</v>
      </c>
      <c r="C792" t="s">
        <v>96</v>
      </c>
      <c r="D792" t="s">
        <v>6</v>
      </c>
      <c r="E792" t="s">
        <v>82</v>
      </c>
      <c r="F792" s="10">
        <f t="shared" si="12"/>
        <v>0</v>
      </c>
    </row>
    <row r="793" spans="1:6" x14ac:dyDescent="0.35">
      <c r="A793" t="s">
        <v>81</v>
      </c>
      <c r="B793" t="str">
        <f>VLOOKUP(A793,'Respondents Category'!A:B,2,FALSE)</f>
        <v>5. Professional Accountancy or Other Professional Organizations</v>
      </c>
      <c r="C793" t="s">
        <v>96</v>
      </c>
      <c r="D793" t="s">
        <v>38</v>
      </c>
      <c r="E793" t="s">
        <v>82</v>
      </c>
      <c r="F793" s="10">
        <f t="shared" si="12"/>
        <v>0</v>
      </c>
    </row>
    <row r="794" spans="1:6" x14ac:dyDescent="0.35">
      <c r="A794" t="s">
        <v>81</v>
      </c>
      <c r="B794" t="str">
        <f>VLOOKUP(A794,'Respondents Category'!A:B,2,FALSE)</f>
        <v>5. Professional Accountancy or Other Professional Organizations</v>
      </c>
      <c r="C794" t="s">
        <v>96</v>
      </c>
      <c r="D794" t="s">
        <v>80</v>
      </c>
      <c r="E794" t="s">
        <v>82</v>
      </c>
      <c r="F794" s="10">
        <f t="shared" si="12"/>
        <v>0</v>
      </c>
    </row>
    <row r="795" spans="1:6" x14ac:dyDescent="0.35">
      <c r="A795" t="s">
        <v>81</v>
      </c>
      <c r="B795" t="str">
        <f>VLOOKUP(A795,'Respondents Category'!A:B,2,FALSE)</f>
        <v>5. Professional Accountancy or Other Professional Organizations</v>
      </c>
      <c r="C795" t="s">
        <v>97</v>
      </c>
      <c r="D795" t="s">
        <v>68</v>
      </c>
      <c r="E795" t="s">
        <v>82</v>
      </c>
      <c r="F795" s="10">
        <f t="shared" si="12"/>
        <v>0</v>
      </c>
    </row>
    <row r="796" spans="1:6" x14ac:dyDescent="0.35">
      <c r="A796" t="s">
        <v>81</v>
      </c>
      <c r="B796" t="str">
        <f>VLOOKUP(A796,'Respondents Category'!A:B,2,FALSE)</f>
        <v>5. Professional Accountancy or Other Professional Organizations</v>
      </c>
      <c r="C796" t="s">
        <v>97</v>
      </c>
      <c r="D796" t="s">
        <v>37</v>
      </c>
      <c r="E796" t="s">
        <v>72</v>
      </c>
      <c r="F796" s="10">
        <f t="shared" si="12"/>
        <v>1</v>
      </c>
    </row>
    <row r="797" spans="1:6" x14ac:dyDescent="0.35">
      <c r="A797" t="s">
        <v>81</v>
      </c>
      <c r="B797" t="str">
        <f>VLOOKUP(A797,'Respondents Category'!A:B,2,FALSE)</f>
        <v>5. Professional Accountancy or Other Professional Organizations</v>
      </c>
      <c r="C797" t="s">
        <v>97</v>
      </c>
      <c r="D797" t="s">
        <v>32</v>
      </c>
      <c r="E797" t="s">
        <v>82</v>
      </c>
      <c r="F797" s="10">
        <f t="shared" si="12"/>
        <v>0</v>
      </c>
    </row>
    <row r="798" spans="1:6" x14ac:dyDescent="0.35">
      <c r="A798" t="s">
        <v>81</v>
      </c>
      <c r="B798" t="str">
        <f>VLOOKUP(A798,'Respondents Category'!A:B,2,FALSE)</f>
        <v>5. Professional Accountancy or Other Professional Organizations</v>
      </c>
      <c r="C798" t="s">
        <v>98</v>
      </c>
      <c r="D798" t="s">
        <v>15</v>
      </c>
      <c r="E798" t="s">
        <v>82</v>
      </c>
      <c r="F798" s="10">
        <f t="shared" si="12"/>
        <v>0</v>
      </c>
    </row>
    <row r="799" spans="1:6" x14ac:dyDescent="0.35">
      <c r="A799" t="s">
        <v>81</v>
      </c>
      <c r="B799" t="str">
        <f>VLOOKUP(A799,'Respondents Category'!A:B,2,FALSE)</f>
        <v>5. Professional Accountancy or Other Professional Organizations</v>
      </c>
      <c r="C799" t="s">
        <v>98</v>
      </c>
      <c r="D799" t="s">
        <v>48</v>
      </c>
      <c r="E799" t="s">
        <v>72</v>
      </c>
      <c r="F799" s="10">
        <f t="shared" si="12"/>
        <v>1</v>
      </c>
    </row>
    <row r="800" spans="1:6" x14ac:dyDescent="0.35">
      <c r="A800" t="s">
        <v>81</v>
      </c>
      <c r="B800" t="str">
        <f>VLOOKUP(A800,'Respondents Category'!A:B,2,FALSE)</f>
        <v>5. Professional Accountancy or Other Professional Organizations</v>
      </c>
      <c r="C800" t="s">
        <v>99</v>
      </c>
      <c r="D800" t="s">
        <v>53</v>
      </c>
      <c r="E800" t="s">
        <v>82</v>
      </c>
      <c r="F800" s="10">
        <f t="shared" si="12"/>
        <v>0</v>
      </c>
    </row>
    <row r="801" spans="1:6" x14ac:dyDescent="0.35">
      <c r="A801" t="s">
        <v>81</v>
      </c>
      <c r="B801" t="str">
        <f>VLOOKUP(A801,'Respondents Category'!A:B,2,FALSE)</f>
        <v>5. Professional Accountancy or Other Professional Organizations</v>
      </c>
      <c r="C801" t="s">
        <v>99</v>
      </c>
      <c r="D801" t="s">
        <v>21</v>
      </c>
      <c r="E801" t="s">
        <v>72</v>
      </c>
      <c r="F801" s="10">
        <f t="shared" si="12"/>
        <v>1</v>
      </c>
    </row>
    <row r="802" spans="1:6" x14ac:dyDescent="0.35">
      <c r="A802" t="s">
        <v>43</v>
      </c>
      <c r="B802" t="str">
        <f>VLOOKUP(A802,'Respondents Category'!A:B,2,FALSE)</f>
        <v>5. Professional Accountancy or Other Professional Organizations</v>
      </c>
      <c r="C802" t="s">
        <v>92</v>
      </c>
      <c r="D802" t="s">
        <v>22</v>
      </c>
      <c r="E802" t="s">
        <v>82</v>
      </c>
      <c r="F802" s="10">
        <f t="shared" si="12"/>
        <v>0</v>
      </c>
    </row>
    <row r="803" spans="1:6" x14ac:dyDescent="0.35">
      <c r="A803" t="s">
        <v>43</v>
      </c>
      <c r="B803" t="str">
        <f>VLOOKUP(A803,'Respondents Category'!A:B,2,FALSE)</f>
        <v>5. Professional Accountancy or Other Professional Organizations</v>
      </c>
      <c r="C803" t="s">
        <v>92</v>
      </c>
      <c r="D803" t="s">
        <v>25</v>
      </c>
      <c r="E803" t="s">
        <v>82</v>
      </c>
      <c r="F803" s="10">
        <f t="shared" si="12"/>
        <v>0</v>
      </c>
    </row>
    <row r="804" spans="1:6" x14ac:dyDescent="0.35">
      <c r="A804" t="s">
        <v>43</v>
      </c>
      <c r="B804" t="str">
        <f>VLOOKUP(A804,'Respondents Category'!A:B,2,FALSE)</f>
        <v>5. Professional Accountancy or Other Professional Organizations</v>
      </c>
      <c r="C804" t="s">
        <v>92</v>
      </c>
      <c r="D804" t="s">
        <v>10</v>
      </c>
      <c r="E804" t="s">
        <v>72</v>
      </c>
      <c r="F804" s="10">
        <f t="shared" si="12"/>
        <v>1</v>
      </c>
    </row>
    <row r="805" spans="1:6" x14ac:dyDescent="0.35">
      <c r="A805" t="s">
        <v>43</v>
      </c>
      <c r="B805" t="str">
        <f>VLOOKUP(A805,'Respondents Category'!A:B,2,FALSE)</f>
        <v>5. Professional Accountancy or Other Professional Organizations</v>
      </c>
      <c r="C805" t="s">
        <v>92</v>
      </c>
      <c r="D805" t="s">
        <v>30</v>
      </c>
      <c r="E805" t="s">
        <v>82</v>
      </c>
      <c r="F805" s="10">
        <f t="shared" si="12"/>
        <v>0</v>
      </c>
    </row>
    <row r="806" spans="1:6" x14ac:dyDescent="0.35">
      <c r="A806" t="s">
        <v>43</v>
      </c>
      <c r="B806" t="str">
        <f>VLOOKUP(A806,'Respondents Category'!A:B,2,FALSE)</f>
        <v>5. Professional Accountancy or Other Professional Organizations</v>
      </c>
      <c r="C806" t="s">
        <v>92</v>
      </c>
      <c r="D806" t="s">
        <v>42</v>
      </c>
      <c r="E806" t="s">
        <v>82</v>
      </c>
      <c r="F806" s="10">
        <f t="shared" si="12"/>
        <v>0</v>
      </c>
    </row>
    <row r="807" spans="1:6" x14ac:dyDescent="0.35">
      <c r="A807" t="s">
        <v>43</v>
      </c>
      <c r="B807" t="str">
        <f>VLOOKUP(A807,'Respondents Category'!A:B,2,FALSE)</f>
        <v>5. Professional Accountancy or Other Professional Organizations</v>
      </c>
      <c r="C807" t="s">
        <v>93</v>
      </c>
      <c r="D807" t="s">
        <v>34</v>
      </c>
      <c r="E807" t="s">
        <v>82</v>
      </c>
      <c r="F807" s="10">
        <f t="shared" si="12"/>
        <v>0</v>
      </c>
    </row>
    <row r="808" spans="1:6" x14ac:dyDescent="0.35">
      <c r="A808" t="s">
        <v>43</v>
      </c>
      <c r="B808" t="str">
        <f>VLOOKUP(A808,'Respondents Category'!A:B,2,FALSE)</f>
        <v>5. Professional Accountancy or Other Professional Organizations</v>
      </c>
      <c r="C808" t="s">
        <v>93</v>
      </c>
      <c r="D808" t="s">
        <v>18</v>
      </c>
      <c r="E808" t="s">
        <v>72</v>
      </c>
      <c r="F808" s="10">
        <f t="shared" si="12"/>
        <v>1</v>
      </c>
    </row>
    <row r="809" spans="1:6" x14ac:dyDescent="0.35">
      <c r="A809" t="s">
        <v>43</v>
      </c>
      <c r="B809" t="str">
        <f>VLOOKUP(A809,'Respondents Category'!A:B,2,FALSE)</f>
        <v>5. Professional Accountancy or Other Professional Organizations</v>
      </c>
      <c r="C809" t="s">
        <v>93</v>
      </c>
      <c r="D809" t="s">
        <v>27</v>
      </c>
      <c r="E809" t="s">
        <v>82</v>
      </c>
      <c r="F809" s="10">
        <f t="shared" si="12"/>
        <v>0</v>
      </c>
    </row>
    <row r="810" spans="1:6" x14ac:dyDescent="0.35">
      <c r="A810" t="s">
        <v>43</v>
      </c>
      <c r="B810" t="str">
        <f>VLOOKUP(A810,'Respondents Category'!A:B,2,FALSE)</f>
        <v>5. Professional Accountancy or Other Professional Organizations</v>
      </c>
      <c r="C810" t="s">
        <v>93</v>
      </c>
      <c r="D810" t="s">
        <v>3</v>
      </c>
      <c r="E810" t="s">
        <v>82</v>
      </c>
      <c r="F810" s="10">
        <f t="shared" si="12"/>
        <v>0</v>
      </c>
    </row>
    <row r="811" spans="1:6" x14ac:dyDescent="0.35">
      <c r="A811" t="s">
        <v>43</v>
      </c>
      <c r="B811" t="str">
        <f>VLOOKUP(A811,'Respondents Category'!A:B,2,FALSE)</f>
        <v>5. Professional Accountancy or Other Professional Organizations</v>
      </c>
      <c r="C811" t="s">
        <v>93</v>
      </c>
      <c r="D811" t="s">
        <v>55</v>
      </c>
      <c r="E811" t="s">
        <v>82</v>
      </c>
      <c r="F811" s="10">
        <f t="shared" si="12"/>
        <v>0</v>
      </c>
    </row>
    <row r="812" spans="1:6" x14ac:dyDescent="0.35">
      <c r="A812" t="s">
        <v>43</v>
      </c>
      <c r="B812" t="str">
        <f>VLOOKUP(A812,'Respondents Category'!A:B,2,FALSE)</f>
        <v>5. Professional Accountancy or Other Professional Organizations</v>
      </c>
      <c r="C812" t="s">
        <v>94</v>
      </c>
      <c r="D812" t="s">
        <v>23</v>
      </c>
      <c r="E812" t="s">
        <v>82</v>
      </c>
      <c r="F812" s="10">
        <f t="shared" si="12"/>
        <v>0</v>
      </c>
    </row>
    <row r="813" spans="1:6" x14ac:dyDescent="0.35">
      <c r="A813" t="s">
        <v>43</v>
      </c>
      <c r="B813" t="str">
        <f>VLOOKUP(A813,'Respondents Category'!A:B,2,FALSE)</f>
        <v>5. Professional Accountancy or Other Professional Organizations</v>
      </c>
      <c r="C813" t="s">
        <v>94</v>
      </c>
      <c r="D813" t="s">
        <v>19</v>
      </c>
      <c r="E813" t="s">
        <v>72</v>
      </c>
      <c r="F813" s="10">
        <f t="shared" si="12"/>
        <v>1</v>
      </c>
    </row>
    <row r="814" spans="1:6" x14ac:dyDescent="0.35">
      <c r="A814" t="s">
        <v>43</v>
      </c>
      <c r="B814" t="str">
        <f>VLOOKUP(A814,'Respondents Category'!A:B,2,FALSE)</f>
        <v>5. Professional Accountancy or Other Professional Organizations</v>
      </c>
      <c r="C814" t="s">
        <v>94</v>
      </c>
      <c r="D814" t="s">
        <v>28</v>
      </c>
      <c r="E814" t="s">
        <v>82</v>
      </c>
      <c r="F814" s="10">
        <f t="shared" si="12"/>
        <v>0</v>
      </c>
    </row>
    <row r="815" spans="1:6" x14ac:dyDescent="0.35">
      <c r="A815" t="s">
        <v>43</v>
      </c>
      <c r="B815" t="str">
        <f>VLOOKUP(A815,'Respondents Category'!A:B,2,FALSE)</f>
        <v>5. Professional Accountancy or Other Professional Organizations</v>
      </c>
      <c r="C815" t="s">
        <v>94</v>
      </c>
      <c r="D815" t="s">
        <v>9</v>
      </c>
      <c r="E815" t="s">
        <v>82</v>
      </c>
      <c r="F815" s="10">
        <f t="shared" si="12"/>
        <v>0</v>
      </c>
    </row>
    <row r="816" spans="1:6" x14ac:dyDescent="0.35">
      <c r="A816" t="s">
        <v>43</v>
      </c>
      <c r="B816" t="str">
        <f>VLOOKUP(A816,'Respondents Category'!A:B,2,FALSE)</f>
        <v>5. Professional Accountancy or Other Professional Organizations</v>
      </c>
      <c r="C816" t="s">
        <v>94</v>
      </c>
      <c r="D816" t="s">
        <v>46</v>
      </c>
      <c r="E816" t="s">
        <v>82</v>
      </c>
      <c r="F816" s="10">
        <f t="shared" si="12"/>
        <v>0</v>
      </c>
    </row>
    <row r="817" spans="1:6" x14ac:dyDescent="0.35">
      <c r="A817" t="s">
        <v>43</v>
      </c>
      <c r="B817" t="str">
        <f>VLOOKUP(A817,'Respondents Category'!A:B,2,FALSE)</f>
        <v>5. Professional Accountancy or Other Professional Organizations</v>
      </c>
      <c r="C817" t="s">
        <v>95</v>
      </c>
      <c r="D817" t="s">
        <v>45</v>
      </c>
      <c r="E817" t="s">
        <v>82</v>
      </c>
      <c r="F817" s="10">
        <f t="shared" si="12"/>
        <v>0</v>
      </c>
    </row>
    <row r="818" spans="1:6" x14ac:dyDescent="0.35">
      <c r="A818" t="s">
        <v>43</v>
      </c>
      <c r="B818" t="str">
        <f>VLOOKUP(A818,'Respondents Category'!A:B,2,FALSE)</f>
        <v>5. Professional Accountancy or Other Professional Organizations</v>
      </c>
      <c r="C818" t="s">
        <v>95</v>
      </c>
      <c r="D818" t="s">
        <v>40</v>
      </c>
      <c r="E818" t="s">
        <v>72</v>
      </c>
      <c r="F818" s="10">
        <f t="shared" si="12"/>
        <v>1</v>
      </c>
    </row>
    <row r="819" spans="1:6" x14ac:dyDescent="0.35">
      <c r="A819" t="s">
        <v>43</v>
      </c>
      <c r="B819" t="str">
        <f>VLOOKUP(A819,'Respondents Category'!A:B,2,FALSE)</f>
        <v>5. Professional Accountancy or Other Professional Organizations</v>
      </c>
      <c r="C819" t="s">
        <v>95</v>
      </c>
      <c r="D819" t="s">
        <v>41</v>
      </c>
      <c r="E819" t="s">
        <v>82</v>
      </c>
      <c r="F819" s="10">
        <f t="shared" si="12"/>
        <v>0</v>
      </c>
    </row>
    <row r="820" spans="1:6" x14ac:dyDescent="0.35">
      <c r="A820" t="s">
        <v>43</v>
      </c>
      <c r="B820" t="str">
        <f>VLOOKUP(A820,'Respondents Category'!A:B,2,FALSE)</f>
        <v>5. Professional Accountancy or Other Professional Organizations</v>
      </c>
      <c r="C820" t="s">
        <v>95</v>
      </c>
      <c r="D820" t="s">
        <v>11</v>
      </c>
      <c r="E820" t="s">
        <v>82</v>
      </c>
      <c r="F820" s="10">
        <f t="shared" si="12"/>
        <v>0</v>
      </c>
    </row>
    <row r="821" spans="1:6" x14ac:dyDescent="0.35">
      <c r="A821" t="s">
        <v>43</v>
      </c>
      <c r="B821" t="str">
        <f>VLOOKUP(A821,'Respondents Category'!A:B,2,FALSE)</f>
        <v>5. Professional Accountancy or Other Professional Organizations</v>
      </c>
      <c r="C821" t="s">
        <v>95</v>
      </c>
      <c r="D821" t="s">
        <v>26</v>
      </c>
      <c r="E821" t="s">
        <v>82</v>
      </c>
      <c r="F821" s="10">
        <f t="shared" si="12"/>
        <v>0</v>
      </c>
    </row>
    <row r="822" spans="1:6" x14ac:dyDescent="0.35">
      <c r="A822" t="s">
        <v>43</v>
      </c>
      <c r="B822" t="str">
        <f>VLOOKUP(A822,'Respondents Category'!A:B,2,FALSE)</f>
        <v>5. Professional Accountancy or Other Professional Organizations</v>
      </c>
      <c r="C822" t="s">
        <v>96</v>
      </c>
      <c r="D822" t="s">
        <v>58</v>
      </c>
      <c r="E822" t="s">
        <v>72</v>
      </c>
      <c r="F822" s="10">
        <f t="shared" si="12"/>
        <v>1</v>
      </c>
    </row>
    <row r="823" spans="1:6" x14ac:dyDescent="0.35">
      <c r="A823" t="s">
        <v>43</v>
      </c>
      <c r="B823" t="str">
        <f>VLOOKUP(A823,'Respondents Category'!A:B,2,FALSE)</f>
        <v>5. Professional Accountancy or Other Professional Organizations</v>
      </c>
      <c r="C823" t="s">
        <v>96</v>
      </c>
      <c r="D823" t="s">
        <v>73</v>
      </c>
      <c r="E823" t="s">
        <v>82</v>
      </c>
      <c r="F823" s="10">
        <f t="shared" si="12"/>
        <v>0</v>
      </c>
    </row>
    <row r="824" spans="1:6" x14ac:dyDescent="0.35">
      <c r="A824" t="s">
        <v>43</v>
      </c>
      <c r="B824" t="str">
        <f>VLOOKUP(A824,'Respondents Category'!A:B,2,FALSE)</f>
        <v>5. Professional Accountancy or Other Professional Organizations</v>
      </c>
      <c r="C824" t="s">
        <v>96</v>
      </c>
      <c r="D824" t="s">
        <v>6</v>
      </c>
      <c r="E824" t="s">
        <v>82</v>
      </c>
      <c r="F824" s="10">
        <f t="shared" si="12"/>
        <v>0</v>
      </c>
    </row>
    <row r="825" spans="1:6" x14ac:dyDescent="0.35">
      <c r="A825" t="s">
        <v>43</v>
      </c>
      <c r="B825" t="str">
        <f>VLOOKUP(A825,'Respondents Category'!A:B,2,FALSE)</f>
        <v>5. Professional Accountancy or Other Professional Organizations</v>
      </c>
      <c r="C825" t="s">
        <v>96</v>
      </c>
      <c r="D825" t="s">
        <v>38</v>
      </c>
      <c r="E825" t="s">
        <v>82</v>
      </c>
      <c r="F825" s="10">
        <f t="shared" si="12"/>
        <v>0</v>
      </c>
    </row>
    <row r="826" spans="1:6" x14ac:dyDescent="0.35">
      <c r="A826" t="s">
        <v>43</v>
      </c>
      <c r="B826" t="str">
        <f>VLOOKUP(A826,'Respondents Category'!A:B,2,FALSE)</f>
        <v>5. Professional Accountancy or Other Professional Organizations</v>
      </c>
      <c r="C826" t="s">
        <v>96</v>
      </c>
      <c r="D826" t="s">
        <v>80</v>
      </c>
      <c r="E826" t="s">
        <v>82</v>
      </c>
      <c r="F826" s="10">
        <f t="shared" si="12"/>
        <v>0</v>
      </c>
    </row>
    <row r="827" spans="1:6" x14ac:dyDescent="0.35">
      <c r="A827" t="s">
        <v>43</v>
      </c>
      <c r="B827" t="str">
        <f>VLOOKUP(A827,'Respondents Category'!A:B,2,FALSE)</f>
        <v>5. Professional Accountancy or Other Professional Organizations</v>
      </c>
      <c r="C827" t="s">
        <v>97</v>
      </c>
      <c r="D827" t="s">
        <v>68</v>
      </c>
      <c r="E827" t="s">
        <v>82</v>
      </c>
      <c r="F827" s="10">
        <f t="shared" si="12"/>
        <v>0</v>
      </c>
    </row>
    <row r="828" spans="1:6" x14ac:dyDescent="0.35">
      <c r="A828" t="s">
        <v>43</v>
      </c>
      <c r="B828" t="str">
        <f>VLOOKUP(A828,'Respondents Category'!A:B,2,FALSE)</f>
        <v>5. Professional Accountancy or Other Professional Organizations</v>
      </c>
      <c r="C828" t="s">
        <v>97</v>
      </c>
      <c r="D828" t="s">
        <v>37</v>
      </c>
      <c r="E828" t="s">
        <v>72</v>
      </c>
      <c r="F828" s="10">
        <f t="shared" si="12"/>
        <v>1</v>
      </c>
    </row>
    <row r="829" spans="1:6" x14ac:dyDescent="0.35">
      <c r="A829" t="s">
        <v>43</v>
      </c>
      <c r="B829" t="str">
        <f>VLOOKUP(A829,'Respondents Category'!A:B,2,FALSE)</f>
        <v>5. Professional Accountancy or Other Professional Organizations</v>
      </c>
      <c r="C829" t="s">
        <v>97</v>
      </c>
      <c r="D829" t="s">
        <v>32</v>
      </c>
      <c r="E829" t="s">
        <v>82</v>
      </c>
      <c r="F829" s="10">
        <f t="shared" si="12"/>
        <v>0</v>
      </c>
    </row>
    <row r="830" spans="1:6" x14ac:dyDescent="0.35">
      <c r="A830" t="s">
        <v>43</v>
      </c>
      <c r="B830" t="str">
        <f>VLOOKUP(A830,'Respondents Category'!A:B,2,FALSE)</f>
        <v>5. Professional Accountancy or Other Professional Organizations</v>
      </c>
      <c r="C830" t="s">
        <v>98</v>
      </c>
      <c r="D830" t="s">
        <v>15</v>
      </c>
      <c r="E830" t="s">
        <v>72</v>
      </c>
      <c r="F830" s="10">
        <f t="shared" si="12"/>
        <v>1</v>
      </c>
    </row>
    <row r="831" spans="1:6" x14ac:dyDescent="0.35">
      <c r="A831" t="s">
        <v>43</v>
      </c>
      <c r="B831" t="str">
        <f>VLOOKUP(A831,'Respondents Category'!A:B,2,FALSE)</f>
        <v>5. Professional Accountancy or Other Professional Organizations</v>
      </c>
      <c r="C831" t="s">
        <v>98</v>
      </c>
      <c r="D831" t="s">
        <v>48</v>
      </c>
      <c r="E831" t="s">
        <v>82</v>
      </c>
      <c r="F831" s="10">
        <f t="shared" si="12"/>
        <v>0</v>
      </c>
    </row>
    <row r="832" spans="1:6" x14ac:dyDescent="0.35">
      <c r="A832" t="s">
        <v>43</v>
      </c>
      <c r="B832" t="str">
        <f>VLOOKUP(A832,'Respondents Category'!A:B,2,FALSE)</f>
        <v>5. Professional Accountancy or Other Professional Organizations</v>
      </c>
      <c r="C832" t="s">
        <v>99</v>
      </c>
      <c r="D832" t="s">
        <v>53</v>
      </c>
      <c r="E832" t="s">
        <v>72</v>
      </c>
      <c r="F832" s="10">
        <f t="shared" si="12"/>
        <v>1</v>
      </c>
    </row>
    <row r="833" spans="1:6" x14ac:dyDescent="0.35">
      <c r="A833" t="s">
        <v>43</v>
      </c>
      <c r="B833" t="str">
        <f>VLOOKUP(A833,'Respondents Category'!A:B,2,FALSE)</f>
        <v>5. Professional Accountancy or Other Professional Organizations</v>
      </c>
      <c r="C833" t="s">
        <v>99</v>
      </c>
      <c r="D833" t="s">
        <v>21</v>
      </c>
      <c r="E833" t="s">
        <v>82</v>
      </c>
      <c r="F833" s="10">
        <f t="shared" si="12"/>
        <v>0</v>
      </c>
    </row>
    <row r="834" spans="1:6" x14ac:dyDescent="0.35">
      <c r="A834" t="s">
        <v>70</v>
      </c>
      <c r="B834" t="str">
        <f>VLOOKUP(A834,'Respondents Category'!A:B,2,FALSE)</f>
        <v>5. Professional Accountancy or Other Professional Organizations</v>
      </c>
      <c r="C834" t="s">
        <v>92</v>
      </c>
      <c r="D834" t="s">
        <v>22</v>
      </c>
      <c r="E834" t="s">
        <v>82</v>
      </c>
      <c r="F834" s="10">
        <f t="shared" si="12"/>
        <v>0</v>
      </c>
    </row>
    <row r="835" spans="1:6" x14ac:dyDescent="0.35">
      <c r="A835" t="s">
        <v>70</v>
      </c>
      <c r="B835" t="str">
        <f>VLOOKUP(A835,'Respondents Category'!A:B,2,FALSE)</f>
        <v>5. Professional Accountancy or Other Professional Organizations</v>
      </c>
      <c r="C835" t="s">
        <v>92</v>
      </c>
      <c r="D835" t="s">
        <v>25</v>
      </c>
      <c r="E835" t="s">
        <v>72</v>
      </c>
      <c r="F835" s="10">
        <f t="shared" ref="F835:F898" si="13">IF(E835="Yes",1,0)</f>
        <v>1</v>
      </c>
    </row>
    <row r="836" spans="1:6" x14ac:dyDescent="0.35">
      <c r="A836" t="s">
        <v>70</v>
      </c>
      <c r="B836" t="str">
        <f>VLOOKUP(A836,'Respondents Category'!A:B,2,FALSE)</f>
        <v>5. Professional Accountancy or Other Professional Organizations</v>
      </c>
      <c r="C836" t="s">
        <v>92</v>
      </c>
      <c r="D836" t="s">
        <v>10</v>
      </c>
      <c r="E836" t="s">
        <v>82</v>
      </c>
      <c r="F836" s="10">
        <f t="shared" si="13"/>
        <v>0</v>
      </c>
    </row>
    <row r="837" spans="1:6" x14ac:dyDescent="0.35">
      <c r="A837" t="s">
        <v>70</v>
      </c>
      <c r="B837" t="str">
        <f>VLOOKUP(A837,'Respondents Category'!A:B,2,FALSE)</f>
        <v>5. Professional Accountancy or Other Professional Organizations</v>
      </c>
      <c r="C837" t="s">
        <v>92</v>
      </c>
      <c r="D837" t="s">
        <v>30</v>
      </c>
      <c r="E837" t="s">
        <v>82</v>
      </c>
      <c r="F837" s="10">
        <f t="shared" si="13"/>
        <v>0</v>
      </c>
    </row>
    <row r="838" spans="1:6" x14ac:dyDescent="0.35">
      <c r="A838" t="s">
        <v>70</v>
      </c>
      <c r="B838" t="str">
        <f>VLOOKUP(A838,'Respondents Category'!A:B,2,FALSE)</f>
        <v>5. Professional Accountancy or Other Professional Organizations</v>
      </c>
      <c r="C838" t="s">
        <v>92</v>
      </c>
      <c r="D838" t="s">
        <v>42</v>
      </c>
      <c r="E838" t="s">
        <v>82</v>
      </c>
      <c r="F838" s="10">
        <f t="shared" si="13"/>
        <v>0</v>
      </c>
    </row>
    <row r="839" spans="1:6" x14ac:dyDescent="0.35">
      <c r="A839" t="s">
        <v>70</v>
      </c>
      <c r="B839" t="str">
        <f>VLOOKUP(A839,'Respondents Category'!A:B,2,FALSE)</f>
        <v>5. Professional Accountancy or Other Professional Organizations</v>
      </c>
      <c r="C839" t="s">
        <v>93</v>
      </c>
      <c r="D839" t="s">
        <v>34</v>
      </c>
      <c r="E839" t="s">
        <v>82</v>
      </c>
      <c r="F839" s="10">
        <f t="shared" si="13"/>
        <v>0</v>
      </c>
    </row>
    <row r="840" spans="1:6" x14ac:dyDescent="0.35">
      <c r="A840" t="s">
        <v>70</v>
      </c>
      <c r="B840" t="str">
        <f>VLOOKUP(A840,'Respondents Category'!A:B,2,FALSE)</f>
        <v>5. Professional Accountancy or Other Professional Organizations</v>
      </c>
      <c r="C840" t="s">
        <v>93</v>
      </c>
      <c r="D840" t="s">
        <v>18</v>
      </c>
      <c r="E840" t="s">
        <v>72</v>
      </c>
      <c r="F840" s="10">
        <f t="shared" si="13"/>
        <v>1</v>
      </c>
    </row>
    <row r="841" spans="1:6" x14ac:dyDescent="0.35">
      <c r="A841" t="s">
        <v>70</v>
      </c>
      <c r="B841" t="str">
        <f>VLOOKUP(A841,'Respondents Category'!A:B,2,FALSE)</f>
        <v>5. Professional Accountancy or Other Professional Organizations</v>
      </c>
      <c r="C841" t="s">
        <v>93</v>
      </c>
      <c r="D841" t="s">
        <v>27</v>
      </c>
      <c r="E841" t="s">
        <v>82</v>
      </c>
      <c r="F841" s="10">
        <f t="shared" si="13"/>
        <v>0</v>
      </c>
    </row>
    <row r="842" spans="1:6" x14ac:dyDescent="0.35">
      <c r="A842" t="s">
        <v>70</v>
      </c>
      <c r="B842" t="str">
        <f>VLOOKUP(A842,'Respondents Category'!A:B,2,FALSE)</f>
        <v>5. Professional Accountancy or Other Professional Organizations</v>
      </c>
      <c r="C842" t="s">
        <v>93</v>
      </c>
      <c r="D842" t="s">
        <v>3</v>
      </c>
      <c r="E842" t="s">
        <v>82</v>
      </c>
      <c r="F842" s="10">
        <f t="shared" si="13"/>
        <v>0</v>
      </c>
    </row>
    <row r="843" spans="1:6" x14ac:dyDescent="0.35">
      <c r="A843" t="s">
        <v>70</v>
      </c>
      <c r="B843" t="str">
        <f>VLOOKUP(A843,'Respondents Category'!A:B,2,FALSE)</f>
        <v>5. Professional Accountancy or Other Professional Organizations</v>
      </c>
      <c r="C843" t="s">
        <v>93</v>
      </c>
      <c r="D843" t="s">
        <v>55</v>
      </c>
      <c r="E843" t="s">
        <v>82</v>
      </c>
      <c r="F843" s="10">
        <f t="shared" si="13"/>
        <v>0</v>
      </c>
    </row>
    <row r="844" spans="1:6" x14ac:dyDescent="0.35">
      <c r="A844" t="s">
        <v>70</v>
      </c>
      <c r="B844" t="str">
        <f>VLOOKUP(A844,'Respondents Category'!A:B,2,FALSE)</f>
        <v>5. Professional Accountancy or Other Professional Organizations</v>
      </c>
      <c r="C844" t="s">
        <v>94</v>
      </c>
      <c r="D844" t="s">
        <v>23</v>
      </c>
      <c r="E844" t="s">
        <v>82</v>
      </c>
      <c r="F844" s="10">
        <f t="shared" si="13"/>
        <v>0</v>
      </c>
    </row>
    <row r="845" spans="1:6" x14ac:dyDescent="0.35">
      <c r="A845" t="s">
        <v>70</v>
      </c>
      <c r="B845" t="str">
        <f>VLOOKUP(A845,'Respondents Category'!A:B,2,FALSE)</f>
        <v>5. Professional Accountancy or Other Professional Organizations</v>
      </c>
      <c r="C845" t="s">
        <v>94</v>
      </c>
      <c r="D845" t="s">
        <v>19</v>
      </c>
      <c r="E845" t="s">
        <v>72</v>
      </c>
      <c r="F845" s="10">
        <f t="shared" si="13"/>
        <v>1</v>
      </c>
    </row>
    <row r="846" spans="1:6" x14ac:dyDescent="0.35">
      <c r="A846" t="s">
        <v>70</v>
      </c>
      <c r="B846" t="str">
        <f>VLOOKUP(A846,'Respondents Category'!A:B,2,FALSE)</f>
        <v>5. Professional Accountancy or Other Professional Organizations</v>
      </c>
      <c r="C846" t="s">
        <v>94</v>
      </c>
      <c r="D846" t="s">
        <v>28</v>
      </c>
      <c r="E846" t="s">
        <v>82</v>
      </c>
      <c r="F846" s="10">
        <f t="shared" si="13"/>
        <v>0</v>
      </c>
    </row>
    <row r="847" spans="1:6" x14ac:dyDescent="0.35">
      <c r="A847" t="s">
        <v>70</v>
      </c>
      <c r="B847" t="str">
        <f>VLOOKUP(A847,'Respondents Category'!A:B,2,FALSE)</f>
        <v>5. Professional Accountancy or Other Professional Organizations</v>
      </c>
      <c r="C847" t="s">
        <v>94</v>
      </c>
      <c r="D847" t="s">
        <v>9</v>
      </c>
      <c r="E847" t="s">
        <v>82</v>
      </c>
      <c r="F847" s="10">
        <f t="shared" si="13"/>
        <v>0</v>
      </c>
    </row>
    <row r="848" spans="1:6" x14ac:dyDescent="0.35">
      <c r="A848" t="s">
        <v>70</v>
      </c>
      <c r="B848" t="str">
        <f>VLOOKUP(A848,'Respondents Category'!A:B,2,FALSE)</f>
        <v>5. Professional Accountancy or Other Professional Organizations</v>
      </c>
      <c r="C848" t="s">
        <v>94</v>
      </c>
      <c r="D848" t="s">
        <v>46</v>
      </c>
      <c r="E848" t="s">
        <v>82</v>
      </c>
      <c r="F848" s="10">
        <f t="shared" si="13"/>
        <v>0</v>
      </c>
    </row>
    <row r="849" spans="1:6" x14ac:dyDescent="0.35">
      <c r="A849" t="s">
        <v>70</v>
      </c>
      <c r="B849" t="str">
        <f>VLOOKUP(A849,'Respondents Category'!A:B,2,FALSE)</f>
        <v>5. Professional Accountancy or Other Professional Organizations</v>
      </c>
      <c r="C849" t="s">
        <v>95</v>
      </c>
      <c r="D849" t="s">
        <v>45</v>
      </c>
      <c r="E849" t="s">
        <v>82</v>
      </c>
      <c r="F849" s="10">
        <f t="shared" si="13"/>
        <v>0</v>
      </c>
    </row>
    <row r="850" spans="1:6" x14ac:dyDescent="0.35">
      <c r="A850" t="s">
        <v>70</v>
      </c>
      <c r="B850" t="str">
        <f>VLOOKUP(A850,'Respondents Category'!A:B,2,FALSE)</f>
        <v>5. Professional Accountancy or Other Professional Organizations</v>
      </c>
      <c r="C850" t="s">
        <v>95</v>
      </c>
      <c r="D850" t="s">
        <v>40</v>
      </c>
      <c r="E850" t="s">
        <v>72</v>
      </c>
      <c r="F850" s="10">
        <f t="shared" si="13"/>
        <v>1</v>
      </c>
    </row>
    <row r="851" spans="1:6" x14ac:dyDescent="0.35">
      <c r="A851" t="s">
        <v>70</v>
      </c>
      <c r="B851" t="str">
        <f>VLOOKUP(A851,'Respondents Category'!A:B,2,FALSE)</f>
        <v>5. Professional Accountancy or Other Professional Organizations</v>
      </c>
      <c r="C851" t="s">
        <v>95</v>
      </c>
      <c r="D851" t="s">
        <v>41</v>
      </c>
      <c r="E851" t="s">
        <v>82</v>
      </c>
      <c r="F851" s="10">
        <f t="shared" si="13"/>
        <v>0</v>
      </c>
    </row>
    <row r="852" spans="1:6" x14ac:dyDescent="0.35">
      <c r="A852" t="s">
        <v>70</v>
      </c>
      <c r="B852" t="str">
        <f>VLOOKUP(A852,'Respondents Category'!A:B,2,FALSE)</f>
        <v>5. Professional Accountancy or Other Professional Organizations</v>
      </c>
      <c r="C852" t="s">
        <v>95</v>
      </c>
      <c r="D852" t="s">
        <v>11</v>
      </c>
      <c r="E852" t="s">
        <v>82</v>
      </c>
      <c r="F852" s="10">
        <f t="shared" si="13"/>
        <v>0</v>
      </c>
    </row>
    <row r="853" spans="1:6" x14ac:dyDescent="0.35">
      <c r="A853" t="s">
        <v>70</v>
      </c>
      <c r="B853" t="str">
        <f>VLOOKUP(A853,'Respondents Category'!A:B,2,FALSE)</f>
        <v>5. Professional Accountancy or Other Professional Organizations</v>
      </c>
      <c r="C853" t="s">
        <v>95</v>
      </c>
      <c r="D853" t="s">
        <v>26</v>
      </c>
      <c r="E853" t="s">
        <v>82</v>
      </c>
      <c r="F853" s="10">
        <f t="shared" si="13"/>
        <v>0</v>
      </c>
    </row>
    <row r="854" spans="1:6" x14ac:dyDescent="0.35">
      <c r="A854" t="s">
        <v>70</v>
      </c>
      <c r="B854" t="str">
        <f>VLOOKUP(A854,'Respondents Category'!A:B,2,FALSE)</f>
        <v>5. Professional Accountancy or Other Professional Organizations</v>
      </c>
      <c r="C854" t="s">
        <v>96</v>
      </c>
      <c r="D854" t="s">
        <v>58</v>
      </c>
      <c r="E854" t="s">
        <v>82</v>
      </c>
      <c r="F854" s="10">
        <f t="shared" si="13"/>
        <v>0</v>
      </c>
    </row>
    <row r="855" spans="1:6" x14ac:dyDescent="0.35">
      <c r="A855" t="s">
        <v>70</v>
      </c>
      <c r="B855" t="str">
        <f>VLOOKUP(A855,'Respondents Category'!A:B,2,FALSE)</f>
        <v>5. Professional Accountancy or Other Professional Organizations</v>
      </c>
      <c r="C855" t="s">
        <v>96</v>
      </c>
      <c r="D855" t="s">
        <v>73</v>
      </c>
      <c r="E855" t="s">
        <v>72</v>
      </c>
      <c r="F855" s="10">
        <f t="shared" si="13"/>
        <v>1</v>
      </c>
    </row>
    <row r="856" spans="1:6" x14ac:dyDescent="0.35">
      <c r="A856" t="s">
        <v>70</v>
      </c>
      <c r="B856" t="str">
        <f>VLOOKUP(A856,'Respondents Category'!A:B,2,FALSE)</f>
        <v>5. Professional Accountancy or Other Professional Organizations</v>
      </c>
      <c r="C856" t="s">
        <v>96</v>
      </c>
      <c r="D856" t="s">
        <v>6</v>
      </c>
      <c r="E856" t="s">
        <v>82</v>
      </c>
      <c r="F856" s="10">
        <f t="shared" si="13"/>
        <v>0</v>
      </c>
    </row>
    <row r="857" spans="1:6" x14ac:dyDescent="0.35">
      <c r="A857" t="s">
        <v>70</v>
      </c>
      <c r="B857" t="str">
        <f>VLOOKUP(A857,'Respondents Category'!A:B,2,FALSE)</f>
        <v>5. Professional Accountancy or Other Professional Organizations</v>
      </c>
      <c r="C857" t="s">
        <v>96</v>
      </c>
      <c r="D857" t="s">
        <v>38</v>
      </c>
      <c r="E857" t="s">
        <v>82</v>
      </c>
      <c r="F857" s="10">
        <f t="shared" si="13"/>
        <v>0</v>
      </c>
    </row>
    <row r="858" spans="1:6" x14ac:dyDescent="0.35">
      <c r="A858" t="s">
        <v>70</v>
      </c>
      <c r="B858" t="str">
        <f>VLOOKUP(A858,'Respondents Category'!A:B,2,FALSE)</f>
        <v>5. Professional Accountancy or Other Professional Organizations</v>
      </c>
      <c r="C858" t="s">
        <v>96</v>
      </c>
      <c r="D858" t="s">
        <v>80</v>
      </c>
      <c r="E858" t="s">
        <v>82</v>
      </c>
      <c r="F858" s="10">
        <f t="shared" si="13"/>
        <v>0</v>
      </c>
    </row>
    <row r="859" spans="1:6" x14ac:dyDescent="0.35">
      <c r="A859" t="s">
        <v>70</v>
      </c>
      <c r="B859" t="str">
        <f>VLOOKUP(A859,'Respondents Category'!A:B,2,FALSE)</f>
        <v>5. Professional Accountancy or Other Professional Organizations</v>
      </c>
      <c r="C859" t="s">
        <v>97</v>
      </c>
      <c r="D859" t="s">
        <v>68</v>
      </c>
      <c r="E859" t="s">
        <v>72</v>
      </c>
      <c r="F859" s="10">
        <f t="shared" si="13"/>
        <v>1</v>
      </c>
    </row>
    <row r="860" spans="1:6" x14ac:dyDescent="0.35">
      <c r="A860" t="s">
        <v>70</v>
      </c>
      <c r="B860" t="str">
        <f>VLOOKUP(A860,'Respondents Category'!A:B,2,FALSE)</f>
        <v>5. Professional Accountancy or Other Professional Organizations</v>
      </c>
      <c r="C860" t="s">
        <v>97</v>
      </c>
      <c r="D860" t="s">
        <v>37</v>
      </c>
      <c r="E860" t="s">
        <v>82</v>
      </c>
      <c r="F860" s="10">
        <f t="shared" si="13"/>
        <v>0</v>
      </c>
    </row>
    <row r="861" spans="1:6" x14ac:dyDescent="0.35">
      <c r="A861" t="s">
        <v>70</v>
      </c>
      <c r="B861" t="str">
        <f>VLOOKUP(A861,'Respondents Category'!A:B,2,FALSE)</f>
        <v>5. Professional Accountancy or Other Professional Organizations</v>
      </c>
      <c r="C861" t="s">
        <v>97</v>
      </c>
      <c r="D861" t="s">
        <v>32</v>
      </c>
      <c r="E861" t="s">
        <v>82</v>
      </c>
      <c r="F861" s="10">
        <f t="shared" si="13"/>
        <v>0</v>
      </c>
    </row>
    <row r="862" spans="1:6" x14ac:dyDescent="0.35">
      <c r="A862" t="s">
        <v>70</v>
      </c>
      <c r="B862" t="str">
        <f>VLOOKUP(A862,'Respondents Category'!A:B,2,FALSE)</f>
        <v>5. Professional Accountancy or Other Professional Organizations</v>
      </c>
      <c r="C862" t="s">
        <v>98</v>
      </c>
      <c r="D862" t="s">
        <v>15</v>
      </c>
      <c r="E862" t="s">
        <v>72</v>
      </c>
      <c r="F862" s="10">
        <f t="shared" si="13"/>
        <v>1</v>
      </c>
    </row>
    <row r="863" spans="1:6" x14ac:dyDescent="0.35">
      <c r="A863" t="s">
        <v>70</v>
      </c>
      <c r="B863" t="str">
        <f>VLOOKUP(A863,'Respondents Category'!A:B,2,FALSE)</f>
        <v>5. Professional Accountancy or Other Professional Organizations</v>
      </c>
      <c r="C863" t="s">
        <v>98</v>
      </c>
      <c r="D863" t="s">
        <v>48</v>
      </c>
      <c r="E863" t="s">
        <v>82</v>
      </c>
      <c r="F863" s="10">
        <f t="shared" si="13"/>
        <v>0</v>
      </c>
    </row>
    <row r="864" spans="1:6" x14ac:dyDescent="0.35">
      <c r="A864" t="s">
        <v>70</v>
      </c>
      <c r="B864" t="str">
        <f>VLOOKUP(A864,'Respondents Category'!A:B,2,FALSE)</f>
        <v>5. Professional Accountancy or Other Professional Organizations</v>
      </c>
      <c r="C864" t="s">
        <v>99</v>
      </c>
      <c r="D864" t="s">
        <v>53</v>
      </c>
      <c r="E864" t="s">
        <v>72</v>
      </c>
      <c r="F864" s="10">
        <f t="shared" si="13"/>
        <v>1</v>
      </c>
    </row>
    <row r="865" spans="1:6" x14ac:dyDescent="0.35">
      <c r="A865" t="s">
        <v>70</v>
      </c>
      <c r="B865" t="str">
        <f>VLOOKUP(A865,'Respondents Category'!A:B,2,FALSE)</f>
        <v>5. Professional Accountancy or Other Professional Organizations</v>
      </c>
      <c r="C865" t="s">
        <v>99</v>
      </c>
      <c r="D865" t="s">
        <v>21</v>
      </c>
      <c r="E865" t="s">
        <v>82</v>
      </c>
      <c r="F865" s="10">
        <f t="shared" si="13"/>
        <v>0</v>
      </c>
    </row>
    <row r="866" spans="1:6" x14ac:dyDescent="0.35">
      <c r="A866" t="s">
        <v>33</v>
      </c>
      <c r="B866" t="str">
        <f>VLOOKUP(A866,'Respondents Category'!A:B,2,FALSE)</f>
        <v>5. Professional Accountancy or Other Professional Organizations</v>
      </c>
      <c r="C866" t="s">
        <v>92</v>
      </c>
      <c r="D866" t="s">
        <v>22</v>
      </c>
      <c r="E866" t="s">
        <v>72</v>
      </c>
      <c r="F866" s="10">
        <f t="shared" si="13"/>
        <v>1</v>
      </c>
    </row>
    <row r="867" spans="1:6" x14ac:dyDescent="0.35">
      <c r="A867" t="s">
        <v>33</v>
      </c>
      <c r="B867" t="str">
        <f>VLOOKUP(A867,'Respondents Category'!A:B,2,FALSE)</f>
        <v>5. Professional Accountancy or Other Professional Organizations</v>
      </c>
      <c r="C867" t="s">
        <v>92</v>
      </c>
      <c r="D867" t="s">
        <v>25</v>
      </c>
      <c r="E867" t="s">
        <v>82</v>
      </c>
      <c r="F867" s="10">
        <f t="shared" si="13"/>
        <v>0</v>
      </c>
    </row>
    <row r="868" spans="1:6" x14ac:dyDescent="0.35">
      <c r="A868" t="s">
        <v>33</v>
      </c>
      <c r="B868" t="str">
        <f>VLOOKUP(A868,'Respondents Category'!A:B,2,FALSE)</f>
        <v>5. Professional Accountancy or Other Professional Organizations</v>
      </c>
      <c r="C868" t="s">
        <v>92</v>
      </c>
      <c r="D868" t="s">
        <v>10</v>
      </c>
      <c r="E868" t="s">
        <v>82</v>
      </c>
      <c r="F868" s="10">
        <f t="shared" si="13"/>
        <v>0</v>
      </c>
    </row>
    <row r="869" spans="1:6" x14ac:dyDescent="0.35">
      <c r="A869" t="s">
        <v>33</v>
      </c>
      <c r="B869" t="str">
        <f>VLOOKUP(A869,'Respondents Category'!A:B,2,FALSE)</f>
        <v>5. Professional Accountancy or Other Professional Organizations</v>
      </c>
      <c r="C869" t="s">
        <v>92</v>
      </c>
      <c r="D869" t="s">
        <v>30</v>
      </c>
      <c r="E869" t="s">
        <v>82</v>
      </c>
      <c r="F869" s="10">
        <f t="shared" si="13"/>
        <v>0</v>
      </c>
    </row>
    <row r="870" spans="1:6" x14ac:dyDescent="0.35">
      <c r="A870" t="s">
        <v>33</v>
      </c>
      <c r="B870" t="str">
        <f>VLOOKUP(A870,'Respondents Category'!A:B,2,FALSE)</f>
        <v>5. Professional Accountancy or Other Professional Organizations</v>
      </c>
      <c r="C870" t="s">
        <v>92</v>
      </c>
      <c r="D870" t="s">
        <v>42</v>
      </c>
      <c r="E870" t="s">
        <v>82</v>
      </c>
      <c r="F870" s="10">
        <f t="shared" si="13"/>
        <v>0</v>
      </c>
    </row>
    <row r="871" spans="1:6" x14ac:dyDescent="0.35">
      <c r="A871" t="s">
        <v>33</v>
      </c>
      <c r="B871" t="str">
        <f>VLOOKUP(A871,'Respondents Category'!A:B,2,FALSE)</f>
        <v>5. Professional Accountancy or Other Professional Organizations</v>
      </c>
      <c r="C871" t="s">
        <v>93</v>
      </c>
      <c r="D871" t="s">
        <v>34</v>
      </c>
      <c r="E871" t="s">
        <v>82</v>
      </c>
      <c r="F871" s="10">
        <f t="shared" si="13"/>
        <v>0</v>
      </c>
    </row>
    <row r="872" spans="1:6" x14ac:dyDescent="0.35">
      <c r="A872" t="s">
        <v>33</v>
      </c>
      <c r="B872" t="str">
        <f>VLOOKUP(A872,'Respondents Category'!A:B,2,FALSE)</f>
        <v>5. Professional Accountancy or Other Professional Organizations</v>
      </c>
      <c r="C872" t="s">
        <v>93</v>
      </c>
      <c r="D872" t="s">
        <v>18</v>
      </c>
      <c r="E872" t="s">
        <v>72</v>
      </c>
      <c r="F872" s="10">
        <f t="shared" si="13"/>
        <v>1</v>
      </c>
    </row>
    <row r="873" spans="1:6" x14ac:dyDescent="0.35">
      <c r="A873" t="s">
        <v>33</v>
      </c>
      <c r="B873" t="str">
        <f>VLOOKUP(A873,'Respondents Category'!A:B,2,FALSE)</f>
        <v>5. Professional Accountancy or Other Professional Organizations</v>
      </c>
      <c r="C873" t="s">
        <v>93</v>
      </c>
      <c r="D873" t="s">
        <v>27</v>
      </c>
      <c r="E873" t="s">
        <v>82</v>
      </c>
      <c r="F873" s="10">
        <f t="shared" si="13"/>
        <v>0</v>
      </c>
    </row>
    <row r="874" spans="1:6" x14ac:dyDescent="0.35">
      <c r="A874" t="s">
        <v>33</v>
      </c>
      <c r="B874" t="str">
        <f>VLOOKUP(A874,'Respondents Category'!A:B,2,FALSE)</f>
        <v>5. Professional Accountancy or Other Professional Organizations</v>
      </c>
      <c r="C874" t="s">
        <v>93</v>
      </c>
      <c r="D874" t="s">
        <v>3</v>
      </c>
      <c r="E874" t="s">
        <v>82</v>
      </c>
      <c r="F874" s="10">
        <f t="shared" si="13"/>
        <v>0</v>
      </c>
    </row>
    <row r="875" spans="1:6" x14ac:dyDescent="0.35">
      <c r="A875" t="s">
        <v>33</v>
      </c>
      <c r="B875" t="str">
        <f>VLOOKUP(A875,'Respondents Category'!A:B,2,FALSE)</f>
        <v>5. Professional Accountancy or Other Professional Organizations</v>
      </c>
      <c r="C875" t="s">
        <v>93</v>
      </c>
      <c r="D875" t="s">
        <v>55</v>
      </c>
      <c r="E875" t="s">
        <v>82</v>
      </c>
      <c r="F875" s="10">
        <f t="shared" si="13"/>
        <v>0</v>
      </c>
    </row>
    <row r="876" spans="1:6" x14ac:dyDescent="0.35">
      <c r="A876" t="s">
        <v>33</v>
      </c>
      <c r="B876" t="str">
        <f>VLOOKUP(A876,'Respondents Category'!A:B,2,FALSE)</f>
        <v>5. Professional Accountancy or Other Professional Organizations</v>
      </c>
      <c r="C876" t="s">
        <v>94</v>
      </c>
      <c r="D876" t="s">
        <v>23</v>
      </c>
      <c r="E876" t="s">
        <v>72</v>
      </c>
      <c r="F876" s="10">
        <f t="shared" si="13"/>
        <v>1</v>
      </c>
    </row>
    <row r="877" spans="1:6" x14ac:dyDescent="0.35">
      <c r="A877" t="s">
        <v>33</v>
      </c>
      <c r="B877" t="str">
        <f>VLOOKUP(A877,'Respondents Category'!A:B,2,FALSE)</f>
        <v>5. Professional Accountancy or Other Professional Organizations</v>
      </c>
      <c r="C877" t="s">
        <v>94</v>
      </c>
      <c r="D877" t="s">
        <v>19</v>
      </c>
      <c r="E877" t="s">
        <v>82</v>
      </c>
      <c r="F877" s="10">
        <f t="shared" si="13"/>
        <v>0</v>
      </c>
    </row>
    <row r="878" spans="1:6" x14ac:dyDescent="0.35">
      <c r="A878" t="s">
        <v>33</v>
      </c>
      <c r="B878" t="str">
        <f>VLOOKUP(A878,'Respondents Category'!A:B,2,FALSE)</f>
        <v>5. Professional Accountancy or Other Professional Organizations</v>
      </c>
      <c r="C878" t="s">
        <v>94</v>
      </c>
      <c r="D878" t="s">
        <v>28</v>
      </c>
      <c r="E878" t="s">
        <v>82</v>
      </c>
      <c r="F878" s="10">
        <f t="shared" si="13"/>
        <v>0</v>
      </c>
    </row>
    <row r="879" spans="1:6" x14ac:dyDescent="0.35">
      <c r="A879" t="s">
        <v>33</v>
      </c>
      <c r="B879" t="str">
        <f>VLOOKUP(A879,'Respondents Category'!A:B,2,FALSE)</f>
        <v>5. Professional Accountancy or Other Professional Organizations</v>
      </c>
      <c r="C879" t="s">
        <v>94</v>
      </c>
      <c r="D879" t="s">
        <v>9</v>
      </c>
      <c r="E879" t="s">
        <v>82</v>
      </c>
      <c r="F879" s="10">
        <f t="shared" si="13"/>
        <v>0</v>
      </c>
    </row>
    <row r="880" spans="1:6" x14ac:dyDescent="0.35">
      <c r="A880" t="s">
        <v>33</v>
      </c>
      <c r="B880" t="str">
        <f>VLOOKUP(A880,'Respondents Category'!A:B,2,FALSE)</f>
        <v>5. Professional Accountancy or Other Professional Organizations</v>
      </c>
      <c r="C880" t="s">
        <v>94</v>
      </c>
      <c r="D880" t="s">
        <v>46</v>
      </c>
      <c r="E880" t="s">
        <v>82</v>
      </c>
      <c r="F880" s="10">
        <f t="shared" si="13"/>
        <v>0</v>
      </c>
    </row>
    <row r="881" spans="1:6" x14ac:dyDescent="0.35">
      <c r="A881" t="s">
        <v>33</v>
      </c>
      <c r="B881" t="str">
        <f>VLOOKUP(A881,'Respondents Category'!A:B,2,FALSE)</f>
        <v>5. Professional Accountancy or Other Professional Organizations</v>
      </c>
      <c r="C881" t="s">
        <v>95</v>
      </c>
      <c r="D881" t="s">
        <v>45</v>
      </c>
      <c r="E881" t="s">
        <v>72</v>
      </c>
      <c r="F881" s="10">
        <f t="shared" si="13"/>
        <v>1</v>
      </c>
    </row>
    <row r="882" spans="1:6" x14ac:dyDescent="0.35">
      <c r="A882" t="s">
        <v>33</v>
      </c>
      <c r="B882" t="str">
        <f>VLOOKUP(A882,'Respondents Category'!A:B,2,FALSE)</f>
        <v>5. Professional Accountancy or Other Professional Organizations</v>
      </c>
      <c r="C882" t="s">
        <v>95</v>
      </c>
      <c r="D882" t="s">
        <v>40</v>
      </c>
      <c r="E882" t="s">
        <v>82</v>
      </c>
      <c r="F882" s="10">
        <f t="shared" si="13"/>
        <v>0</v>
      </c>
    </row>
    <row r="883" spans="1:6" x14ac:dyDescent="0.35">
      <c r="A883" t="s">
        <v>33</v>
      </c>
      <c r="B883" t="str">
        <f>VLOOKUP(A883,'Respondents Category'!A:B,2,FALSE)</f>
        <v>5. Professional Accountancy or Other Professional Organizations</v>
      </c>
      <c r="C883" t="s">
        <v>95</v>
      </c>
      <c r="D883" t="s">
        <v>41</v>
      </c>
      <c r="E883" t="s">
        <v>82</v>
      </c>
      <c r="F883" s="10">
        <f t="shared" si="13"/>
        <v>0</v>
      </c>
    </row>
    <row r="884" spans="1:6" x14ac:dyDescent="0.35">
      <c r="A884" t="s">
        <v>33</v>
      </c>
      <c r="B884" t="str">
        <f>VLOOKUP(A884,'Respondents Category'!A:B,2,FALSE)</f>
        <v>5. Professional Accountancy or Other Professional Organizations</v>
      </c>
      <c r="C884" t="s">
        <v>95</v>
      </c>
      <c r="D884" t="s">
        <v>11</v>
      </c>
      <c r="E884" t="s">
        <v>82</v>
      </c>
      <c r="F884" s="10">
        <f t="shared" si="13"/>
        <v>0</v>
      </c>
    </row>
    <row r="885" spans="1:6" x14ac:dyDescent="0.35">
      <c r="A885" t="s">
        <v>33</v>
      </c>
      <c r="B885" t="str">
        <f>VLOOKUP(A885,'Respondents Category'!A:B,2,FALSE)</f>
        <v>5. Professional Accountancy or Other Professional Organizations</v>
      </c>
      <c r="C885" t="s">
        <v>95</v>
      </c>
      <c r="D885" t="s">
        <v>26</v>
      </c>
      <c r="E885" t="s">
        <v>82</v>
      </c>
      <c r="F885" s="10">
        <f t="shared" si="13"/>
        <v>0</v>
      </c>
    </row>
    <row r="886" spans="1:6" x14ac:dyDescent="0.35">
      <c r="A886" t="s">
        <v>33</v>
      </c>
      <c r="B886" t="str">
        <f>VLOOKUP(A886,'Respondents Category'!A:B,2,FALSE)</f>
        <v>5. Professional Accountancy or Other Professional Organizations</v>
      </c>
      <c r="C886" t="s">
        <v>96</v>
      </c>
      <c r="D886" t="s">
        <v>58</v>
      </c>
      <c r="E886" t="s">
        <v>72</v>
      </c>
      <c r="F886" s="10">
        <f t="shared" si="13"/>
        <v>1</v>
      </c>
    </row>
    <row r="887" spans="1:6" x14ac:dyDescent="0.35">
      <c r="A887" t="s">
        <v>33</v>
      </c>
      <c r="B887" t="str">
        <f>VLOOKUP(A887,'Respondents Category'!A:B,2,FALSE)</f>
        <v>5. Professional Accountancy or Other Professional Organizations</v>
      </c>
      <c r="C887" t="s">
        <v>96</v>
      </c>
      <c r="D887" t="s">
        <v>73</v>
      </c>
      <c r="E887" t="s">
        <v>82</v>
      </c>
      <c r="F887" s="10">
        <f t="shared" si="13"/>
        <v>0</v>
      </c>
    </row>
    <row r="888" spans="1:6" x14ac:dyDescent="0.35">
      <c r="A888" t="s">
        <v>33</v>
      </c>
      <c r="B888" t="str">
        <f>VLOOKUP(A888,'Respondents Category'!A:B,2,FALSE)</f>
        <v>5. Professional Accountancy or Other Professional Organizations</v>
      </c>
      <c r="C888" t="s">
        <v>96</v>
      </c>
      <c r="D888" t="s">
        <v>6</v>
      </c>
      <c r="E888" t="s">
        <v>82</v>
      </c>
      <c r="F888" s="10">
        <f t="shared" si="13"/>
        <v>0</v>
      </c>
    </row>
    <row r="889" spans="1:6" x14ac:dyDescent="0.35">
      <c r="A889" t="s">
        <v>33</v>
      </c>
      <c r="B889" t="str">
        <f>VLOOKUP(A889,'Respondents Category'!A:B,2,FALSE)</f>
        <v>5. Professional Accountancy or Other Professional Organizations</v>
      </c>
      <c r="C889" t="s">
        <v>96</v>
      </c>
      <c r="D889" t="s">
        <v>38</v>
      </c>
      <c r="E889" t="s">
        <v>82</v>
      </c>
      <c r="F889" s="10">
        <f t="shared" si="13"/>
        <v>0</v>
      </c>
    </row>
    <row r="890" spans="1:6" x14ac:dyDescent="0.35">
      <c r="A890" t="s">
        <v>33</v>
      </c>
      <c r="B890" t="str">
        <f>VLOOKUP(A890,'Respondents Category'!A:B,2,FALSE)</f>
        <v>5. Professional Accountancy or Other Professional Organizations</v>
      </c>
      <c r="C890" t="s">
        <v>96</v>
      </c>
      <c r="D890" t="s">
        <v>80</v>
      </c>
      <c r="E890" t="s">
        <v>82</v>
      </c>
      <c r="F890" s="10">
        <f t="shared" si="13"/>
        <v>0</v>
      </c>
    </row>
    <row r="891" spans="1:6" x14ac:dyDescent="0.35">
      <c r="A891" t="s">
        <v>33</v>
      </c>
      <c r="B891" t="str">
        <f>VLOOKUP(A891,'Respondents Category'!A:B,2,FALSE)</f>
        <v>5. Professional Accountancy or Other Professional Organizations</v>
      </c>
      <c r="C891" t="s">
        <v>97</v>
      </c>
      <c r="D891" t="s">
        <v>68</v>
      </c>
      <c r="E891" t="s">
        <v>72</v>
      </c>
      <c r="F891" s="10">
        <f t="shared" si="13"/>
        <v>1</v>
      </c>
    </row>
    <row r="892" spans="1:6" x14ac:dyDescent="0.35">
      <c r="A892" t="s">
        <v>33</v>
      </c>
      <c r="B892" t="str">
        <f>VLOOKUP(A892,'Respondents Category'!A:B,2,FALSE)</f>
        <v>5. Professional Accountancy or Other Professional Organizations</v>
      </c>
      <c r="C892" t="s">
        <v>97</v>
      </c>
      <c r="D892" t="s">
        <v>37</v>
      </c>
      <c r="E892" t="s">
        <v>82</v>
      </c>
      <c r="F892" s="10">
        <f t="shared" si="13"/>
        <v>0</v>
      </c>
    </row>
    <row r="893" spans="1:6" x14ac:dyDescent="0.35">
      <c r="A893" t="s">
        <v>33</v>
      </c>
      <c r="B893" t="str">
        <f>VLOOKUP(A893,'Respondents Category'!A:B,2,FALSE)</f>
        <v>5. Professional Accountancy or Other Professional Organizations</v>
      </c>
      <c r="C893" t="s">
        <v>97</v>
      </c>
      <c r="D893" t="s">
        <v>32</v>
      </c>
      <c r="E893" t="s">
        <v>82</v>
      </c>
      <c r="F893" s="10">
        <f t="shared" si="13"/>
        <v>0</v>
      </c>
    </row>
    <row r="894" spans="1:6" x14ac:dyDescent="0.35">
      <c r="A894" t="s">
        <v>33</v>
      </c>
      <c r="B894" t="str">
        <f>VLOOKUP(A894,'Respondents Category'!A:B,2,FALSE)</f>
        <v>5. Professional Accountancy or Other Professional Organizations</v>
      </c>
      <c r="C894" t="s">
        <v>98</v>
      </c>
      <c r="D894" t="s">
        <v>15</v>
      </c>
      <c r="E894" t="s">
        <v>82</v>
      </c>
      <c r="F894" s="10">
        <f t="shared" si="13"/>
        <v>0</v>
      </c>
    </row>
    <row r="895" spans="1:6" x14ac:dyDescent="0.35">
      <c r="A895" t="s">
        <v>33</v>
      </c>
      <c r="B895" t="str">
        <f>VLOOKUP(A895,'Respondents Category'!A:B,2,FALSE)</f>
        <v>5. Professional Accountancy or Other Professional Organizations</v>
      </c>
      <c r="C895" t="s">
        <v>98</v>
      </c>
      <c r="D895" t="s">
        <v>48</v>
      </c>
      <c r="E895" t="s">
        <v>72</v>
      </c>
      <c r="F895" s="10">
        <f t="shared" si="13"/>
        <v>1</v>
      </c>
    </row>
    <row r="896" spans="1:6" x14ac:dyDescent="0.35">
      <c r="A896" t="s">
        <v>33</v>
      </c>
      <c r="B896" t="str">
        <f>VLOOKUP(A896,'Respondents Category'!A:B,2,FALSE)</f>
        <v>5. Professional Accountancy or Other Professional Organizations</v>
      </c>
      <c r="C896" t="s">
        <v>99</v>
      </c>
      <c r="D896" t="s">
        <v>53</v>
      </c>
      <c r="E896" t="s">
        <v>82</v>
      </c>
      <c r="F896" s="10">
        <f t="shared" si="13"/>
        <v>0</v>
      </c>
    </row>
    <row r="897" spans="1:6" x14ac:dyDescent="0.35">
      <c r="A897" t="s">
        <v>33</v>
      </c>
      <c r="B897" t="str">
        <f>VLOOKUP(A897,'Respondents Category'!A:B,2,FALSE)</f>
        <v>5. Professional Accountancy or Other Professional Organizations</v>
      </c>
      <c r="C897" t="s">
        <v>99</v>
      </c>
      <c r="D897" t="s">
        <v>21</v>
      </c>
      <c r="E897" t="s">
        <v>72</v>
      </c>
      <c r="F897" s="10">
        <f t="shared" si="13"/>
        <v>1</v>
      </c>
    </row>
    <row r="898" spans="1:6" x14ac:dyDescent="0.35">
      <c r="A898" t="s">
        <v>2</v>
      </c>
      <c r="B898" t="str">
        <f>VLOOKUP(A898,'Respondents Category'!A:B,2,FALSE)</f>
        <v>3. Jurisdictional Standard Setters</v>
      </c>
      <c r="C898" t="s">
        <v>92</v>
      </c>
      <c r="D898" t="s">
        <v>22</v>
      </c>
      <c r="E898" t="s">
        <v>72</v>
      </c>
      <c r="F898" s="10">
        <f t="shared" si="13"/>
        <v>1</v>
      </c>
    </row>
    <row r="899" spans="1:6" x14ac:dyDescent="0.35">
      <c r="A899" t="s">
        <v>2</v>
      </c>
      <c r="B899" t="str">
        <f>VLOOKUP(A899,'Respondents Category'!A:B,2,FALSE)</f>
        <v>3. Jurisdictional Standard Setters</v>
      </c>
      <c r="C899" t="s">
        <v>92</v>
      </c>
      <c r="D899" t="s">
        <v>25</v>
      </c>
      <c r="E899" t="s">
        <v>82</v>
      </c>
      <c r="F899" s="10">
        <f t="shared" ref="F899:F962" si="14">IF(E899="Yes",1,0)</f>
        <v>0</v>
      </c>
    </row>
    <row r="900" spans="1:6" x14ac:dyDescent="0.35">
      <c r="A900" t="s">
        <v>2</v>
      </c>
      <c r="B900" t="str">
        <f>VLOOKUP(A900,'Respondents Category'!A:B,2,FALSE)</f>
        <v>3. Jurisdictional Standard Setters</v>
      </c>
      <c r="C900" t="s">
        <v>92</v>
      </c>
      <c r="D900" t="s">
        <v>10</v>
      </c>
      <c r="E900" t="s">
        <v>82</v>
      </c>
      <c r="F900" s="10">
        <f t="shared" si="14"/>
        <v>0</v>
      </c>
    </row>
    <row r="901" spans="1:6" x14ac:dyDescent="0.35">
      <c r="A901" t="s">
        <v>2</v>
      </c>
      <c r="B901" t="str">
        <f>VLOOKUP(A901,'Respondents Category'!A:B,2,FALSE)</f>
        <v>3. Jurisdictional Standard Setters</v>
      </c>
      <c r="C901" t="s">
        <v>92</v>
      </c>
      <c r="D901" t="s">
        <v>30</v>
      </c>
      <c r="E901" t="s">
        <v>82</v>
      </c>
      <c r="F901" s="10">
        <f t="shared" si="14"/>
        <v>0</v>
      </c>
    </row>
    <row r="902" spans="1:6" x14ac:dyDescent="0.35">
      <c r="A902" t="s">
        <v>2</v>
      </c>
      <c r="B902" t="str">
        <f>VLOOKUP(A902,'Respondents Category'!A:B,2,FALSE)</f>
        <v>3. Jurisdictional Standard Setters</v>
      </c>
      <c r="C902" t="s">
        <v>92</v>
      </c>
      <c r="D902" t="s">
        <v>42</v>
      </c>
      <c r="E902" t="s">
        <v>82</v>
      </c>
      <c r="F902" s="10">
        <f t="shared" si="14"/>
        <v>0</v>
      </c>
    </row>
    <row r="903" spans="1:6" x14ac:dyDescent="0.35">
      <c r="A903" t="s">
        <v>2</v>
      </c>
      <c r="B903" t="str">
        <f>VLOOKUP(A903,'Respondents Category'!A:B,2,FALSE)</f>
        <v>3. Jurisdictional Standard Setters</v>
      </c>
      <c r="C903" t="s">
        <v>93</v>
      </c>
      <c r="D903" t="s">
        <v>34</v>
      </c>
      <c r="E903" t="s">
        <v>72</v>
      </c>
      <c r="F903" s="10">
        <f t="shared" si="14"/>
        <v>1</v>
      </c>
    </row>
    <row r="904" spans="1:6" x14ac:dyDescent="0.35">
      <c r="A904" t="s">
        <v>2</v>
      </c>
      <c r="B904" t="str">
        <f>VLOOKUP(A904,'Respondents Category'!A:B,2,FALSE)</f>
        <v>3. Jurisdictional Standard Setters</v>
      </c>
      <c r="C904" t="s">
        <v>93</v>
      </c>
      <c r="D904" t="s">
        <v>18</v>
      </c>
      <c r="E904" t="s">
        <v>82</v>
      </c>
      <c r="F904" s="10">
        <f t="shared" si="14"/>
        <v>0</v>
      </c>
    </row>
    <row r="905" spans="1:6" x14ac:dyDescent="0.35">
      <c r="A905" t="s">
        <v>2</v>
      </c>
      <c r="B905" t="str">
        <f>VLOOKUP(A905,'Respondents Category'!A:B,2,FALSE)</f>
        <v>3. Jurisdictional Standard Setters</v>
      </c>
      <c r="C905" t="s">
        <v>93</v>
      </c>
      <c r="D905" t="s">
        <v>27</v>
      </c>
      <c r="E905" t="s">
        <v>82</v>
      </c>
      <c r="F905" s="10">
        <f t="shared" si="14"/>
        <v>0</v>
      </c>
    </row>
    <row r="906" spans="1:6" x14ac:dyDescent="0.35">
      <c r="A906" t="s">
        <v>2</v>
      </c>
      <c r="B906" t="str">
        <f>VLOOKUP(A906,'Respondents Category'!A:B,2,FALSE)</f>
        <v>3. Jurisdictional Standard Setters</v>
      </c>
      <c r="C906" t="s">
        <v>93</v>
      </c>
      <c r="D906" t="s">
        <v>3</v>
      </c>
      <c r="E906" t="s">
        <v>82</v>
      </c>
      <c r="F906" s="10">
        <f t="shared" si="14"/>
        <v>0</v>
      </c>
    </row>
    <row r="907" spans="1:6" x14ac:dyDescent="0.35">
      <c r="A907" t="s">
        <v>2</v>
      </c>
      <c r="B907" t="str">
        <f>VLOOKUP(A907,'Respondents Category'!A:B,2,FALSE)</f>
        <v>3. Jurisdictional Standard Setters</v>
      </c>
      <c r="C907" t="s">
        <v>93</v>
      </c>
      <c r="D907" t="s">
        <v>55</v>
      </c>
      <c r="E907" t="s">
        <v>82</v>
      </c>
      <c r="F907" s="10">
        <f t="shared" si="14"/>
        <v>0</v>
      </c>
    </row>
    <row r="908" spans="1:6" x14ac:dyDescent="0.35">
      <c r="A908" t="s">
        <v>2</v>
      </c>
      <c r="B908" t="str">
        <f>VLOOKUP(A908,'Respondents Category'!A:B,2,FALSE)</f>
        <v>3. Jurisdictional Standard Setters</v>
      </c>
      <c r="C908" t="s">
        <v>94</v>
      </c>
      <c r="D908" t="s">
        <v>23</v>
      </c>
      <c r="E908" t="s">
        <v>72</v>
      </c>
      <c r="F908" s="10">
        <f t="shared" si="14"/>
        <v>1</v>
      </c>
    </row>
    <row r="909" spans="1:6" x14ac:dyDescent="0.35">
      <c r="A909" t="s">
        <v>2</v>
      </c>
      <c r="B909" t="str">
        <f>VLOOKUP(A909,'Respondents Category'!A:B,2,FALSE)</f>
        <v>3. Jurisdictional Standard Setters</v>
      </c>
      <c r="C909" t="s">
        <v>94</v>
      </c>
      <c r="D909" t="s">
        <v>19</v>
      </c>
      <c r="E909" t="s">
        <v>82</v>
      </c>
      <c r="F909" s="10">
        <f t="shared" si="14"/>
        <v>0</v>
      </c>
    </row>
    <row r="910" spans="1:6" x14ac:dyDescent="0.35">
      <c r="A910" t="s">
        <v>2</v>
      </c>
      <c r="B910" t="str">
        <f>VLOOKUP(A910,'Respondents Category'!A:B,2,FALSE)</f>
        <v>3. Jurisdictional Standard Setters</v>
      </c>
      <c r="C910" t="s">
        <v>94</v>
      </c>
      <c r="D910" t="s">
        <v>28</v>
      </c>
      <c r="E910" t="s">
        <v>82</v>
      </c>
      <c r="F910" s="10">
        <f t="shared" si="14"/>
        <v>0</v>
      </c>
    </row>
    <row r="911" spans="1:6" x14ac:dyDescent="0.35">
      <c r="A911" t="s">
        <v>2</v>
      </c>
      <c r="B911" t="str">
        <f>VLOOKUP(A911,'Respondents Category'!A:B,2,FALSE)</f>
        <v>3. Jurisdictional Standard Setters</v>
      </c>
      <c r="C911" t="s">
        <v>94</v>
      </c>
      <c r="D911" t="s">
        <v>9</v>
      </c>
      <c r="E911" t="s">
        <v>82</v>
      </c>
      <c r="F911" s="10">
        <f t="shared" si="14"/>
        <v>0</v>
      </c>
    </row>
    <row r="912" spans="1:6" x14ac:dyDescent="0.35">
      <c r="A912" t="s">
        <v>2</v>
      </c>
      <c r="B912" t="str">
        <f>VLOOKUP(A912,'Respondents Category'!A:B,2,FALSE)</f>
        <v>3. Jurisdictional Standard Setters</v>
      </c>
      <c r="C912" t="s">
        <v>94</v>
      </c>
      <c r="D912" t="s">
        <v>46</v>
      </c>
      <c r="E912" t="s">
        <v>82</v>
      </c>
      <c r="F912" s="10">
        <f t="shared" si="14"/>
        <v>0</v>
      </c>
    </row>
    <row r="913" spans="1:6" x14ac:dyDescent="0.35">
      <c r="A913" t="s">
        <v>2</v>
      </c>
      <c r="B913" t="str">
        <f>VLOOKUP(A913,'Respondents Category'!A:B,2,FALSE)</f>
        <v>3. Jurisdictional Standard Setters</v>
      </c>
      <c r="C913" t="s">
        <v>95</v>
      </c>
      <c r="D913" t="s">
        <v>45</v>
      </c>
      <c r="E913" t="s">
        <v>72</v>
      </c>
      <c r="F913" s="10">
        <f t="shared" si="14"/>
        <v>1</v>
      </c>
    </row>
    <row r="914" spans="1:6" x14ac:dyDescent="0.35">
      <c r="A914" t="s">
        <v>2</v>
      </c>
      <c r="B914" t="str">
        <f>VLOOKUP(A914,'Respondents Category'!A:B,2,FALSE)</f>
        <v>3. Jurisdictional Standard Setters</v>
      </c>
      <c r="C914" t="s">
        <v>95</v>
      </c>
      <c r="D914" t="s">
        <v>40</v>
      </c>
      <c r="E914" t="s">
        <v>82</v>
      </c>
      <c r="F914" s="10">
        <f t="shared" si="14"/>
        <v>0</v>
      </c>
    </row>
    <row r="915" spans="1:6" x14ac:dyDescent="0.35">
      <c r="A915" t="s">
        <v>2</v>
      </c>
      <c r="B915" t="str">
        <f>VLOOKUP(A915,'Respondents Category'!A:B,2,FALSE)</f>
        <v>3. Jurisdictional Standard Setters</v>
      </c>
      <c r="C915" t="s">
        <v>95</v>
      </c>
      <c r="D915" t="s">
        <v>41</v>
      </c>
      <c r="E915" t="s">
        <v>82</v>
      </c>
      <c r="F915" s="10">
        <f t="shared" si="14"/>
        <v>0</v>
      </c>
    </row>
    <row r="916" spans="1:6" x14ac:dyDescent="0.35">
      <c r="A916" t="s">
        <v>2</v>
      </c>
      <c r="B916" t="str">
        <f>VLOOKUP(A916,'Respondents Category'!A:B,2,FALSE)</f>
        <v>3. Jurisdictional Standard Setters</v>
      </c>
      <c r="C916" t="s">
        <v>95</v>
      </c>
      <c r="D916" t="s">
        <v>11</v>
      </c>
      <c r="E916" t="s">
        <v>82</v>
      </c>
      <c r="F916" s="10">
        <f t="shared" si="14"/>
        <v>0</v>
      </c>
    </row>
    <row r="917" spans="1:6" x14ac:dyDescent="0.35">
      <c r="A917" t="s">
        <v>2</v>
      </c>
      <c r="B917" t="str">
        <f>VLOOKUP(A917,'Respondents Category'!A:B,2,FALSE)</f>
        <v>3. Jurisdictional Standard Setters</v>
      </c>
      <c r="C917" t="s">
        <v>95</v>
      </c>
      <c r="D917" t="s">
        <v>26</v>
      </c>
      <c r="E917" t="s">
        <v>82</v>
      </c>
      <c r="F917" s="10">
        <f t="shared" si="14"/>
        <v>0</v>
      </c>
    </row>
    <row r="918" spans="1:6" x14ac:dyDescent="0.35">
      <c r="A918" t="s">
        <v>2</v>
      </c>
      <c r="B918" t="str">
        <f>VLOOKUP(A918,'Respondents Category'!A:B,2,FALSE)</f>
        <v>3. Jurisdictional Standard Setters</v>
      </c>
      <c r="C918" t="s">
        <v>96</v>
      </c>
      <c r="D918" t="s">
        <v>58</v>
      </c>
      <c r="E918" t="s">
        <v>72</v>
      </c>
      <c r="F918" s="10">
        <f t="shared" si="14"/>
        <v>1</v>
      </c>
    </row>
    <row r="919" spans="1:6" x14ac:dyDescent="0.35">
      <c r="A919" t="s">
        <v>2</v>
      </c>
      <c r="B919" t="str">
        <f>VLOOKUP(A919,'Respondents Category'!A:B,2,FALSE)</f>
        <v>3. Jurisdictional Standard Setters</v>
      </c>
      <c r="C919" t="s">
        <v>96</v>
      </c>
      <c r="D919" t="s">
        <v>73</v>
      </c>
      <c r="E919" t="s">
        <v>82</v>
      </c>
      <c r="F919" s="10">
        <f t="shared" si="14"/>
        <v>0</v>
      </c>
    </row>
    <row r="920" spans="1:6" x14ac:dyDescent="0.35">
      <c r="A920" t="s">
        <v>2</v>
      </c>
      <c r="B920" t="str">
        <f>VLOOKUP(A920,'Respondents Category'!A:B,2,FALSE)</f>
        <v>3. Jurisdictional Standard Setters</v>
      </c>
      <c r="C920" t="s">
        <v>96</v>
      </c>
      <c r="D920" t="s">
        <v>6</v>
      </c>
      <c r="E920" t="s">
        <v>82</v>
      </c>
      <c r="F920" s="10">
        <f t="shared" si="14"/>
        <v>0</v>
      </c>
    </row>
    <row r="921" spans="1:6" x14ac:dyDescent="0.35">
      <c r="A921" t="s">
        <v>2</v>
      </c>
      <c r="B921" t="str">
        <f>VLOOKUP(A921,'Respondents Category'!A:B,2,FALSE)</f>
        <v>3. Jurisdictional Standard Setters</v>
      </c>
      <c r="C921" t="s">
        <v>96</v>
      </c>
      <c r="D921" t="s">
        <v>38</v>
      </c>
      <c r="E921" t="s">
        <v>82</v>
      </c>
      <c r="F921" s="10">
        <f t="shared" si="14"/>
        <v>0</v>
      </c>
    </row>
    <row r="922" spans="1:6" x14ac:dyDescent="0.35">
      <c r="A922" t="s">
        <v>2</v>
      </c>
      <c r="B922" t="str">
        <f>VLOOKUP(A922,'Respondents Category'!A:B,2,FALSE)</f>
        <v>3. Jurisdictional Standard Setters</v>
      </c>
      <c r="C922" t="s">
        <v>96</v>
      </c>
      <c r="D922" t="s">
        <v>80</v>
      </c>
      <c r="E922" t="s">
        <v>82</v>
      </c>
      <c r="F922" s="10">
        <f t="shared" si="14"/>
        <v>0</v>
      </c>
    </row>
    <row r="923" spans="1:6" x14ac:dyDescent="0.35">
      <c r="A923" t="s">
        <v>2</v>
      </c>
      <c r="B923" t="str">
        <f>VLOOKUP(A923,'Respondents Category'!A:B,2,FALSE)</f>
        <v>3. Jurisdictional Standard Setters</v>
      </c>
      <c r="C923" t="s">
        <v>97</v>
      </c>
      <c r="D923" t="s">
        <v>68</v>
      </c>
      <c r="E923" t="s">
        <v>82</v>
      </c>
      <c r="F923" s="10">
        <f t="shared" si="14"/>
        <v>0</v>
      </c>
    </row>
    <row r="924" spans="1:6" x14ac:dyDescent="0.35">
      <c r="A924" t="s">
        <v>2</v>
      </c>
      <c r="B924" t="str">
        <f>VLOOKUP(A924,'Respondents Category'!A:B,2,FALSE)</f>
        <v>3. Jurisdictional Standard Setters</v>
      </c>
      <c r="C924" t="s">
        <v>97</v>
      </c>
      <c r="D924" t="s">
        <v>37</v>
      </c>
      <c r="E924" t="s">
        <v>72</v>
      </c>
      <c r="F924" s="10">
        <f t="shared" si="14"/>
        <v>1</v>
      </c>
    </row>
    <row r="925" spans="1:6" x14ac:dyDescent="0.35">
      <c r="A925" t="s">
        <v>2</v>
      </c>
      <c r="B925" t="str">
        <f>VLOOKUP(A925,'Respondents Category'!A:B,2,FALSE)</f>
        <v>3. Jurisdictional Standard Setters</v>
      </c>
      <c r="C925" t="s">
        <v>97</v>
      </c>
      <c r="D925" t="s">
        <v>32</v>
      </c>
      <c r="E925" t="s">
        <v>82</v>
      </c>
      <c r="F925" s="10">
        <f t="shared" si="14"/>
        <v>0</v>
      </c>
    </row>
    <row r="926" spans="1:6" x14ac:dyDescent="0.35">
      <c r="A926" t="s">
        <v>2</v>
      </c>
      <c r="B926" t="str">
        <f>VLOOKUP(A926,'Respondents Category'!A:B,2,FALSE)</f>
        <v>3. Jurisdictional Standard Setters</v>
      </c>
      <c r="C926" t="s">
        <v>98</v>
      </c>
      <c r="D926" t="s">
        <v>15</v>
      </c>
      <c r="E926" t="s">
        <v>82</v>
      </c>
      <c r="F926" s="10">
        <f t="shared" si="14"/>
        <v>0</v>
      </c>
    </row>
    <row r="927" spans="1:6" x14ac:dyDescent="0.35">
      <c r="A927" t="s">
        <v>2</v>
      </c>
      <c r="B927" t="str">
        <f>VLOOKUP(A927,'Respondents Category'!A:B,2,FALSE)</f>
        <v>3. Jurisdictional Standard Setters</v>
      </c>
      <c r="C927" t="s">
        <v>98</v>
      </c>
      <c r="D927" t="s">
        <v>48</v>
      </c>
      <c r="E927" t="s">
        <v>72</v>
      </c>
      <c r="F927" s="10">
        <f t="shared" si="14"/>
        <v>1</v>
      </c>
    </row>
    <row r="928" spans="1:6" x14ac:dyDescent="0.35">
      <c r="A928" t="s">
        <v>2</v>
      </c>
      <c r="B928" t="str">
        <f>VLOOKUP(A928,'Respondents Category'!A:B,2,FALSE)</f>
        <v>3. Jurisdictional Standard Setters</v>
      </c>
      <c r="C928" t="s">
        <v>99</v>
      </c>
      <c r="D928" t="s">
        <v>53</v>
      </c>
      <c r="E928" t="s">
        <v>82</v>
      </c>
      <c r="F928" s="10">
        <f t="shared" si="14"/>
        <v>0</v>
      </c>
    </row>
    <row r="929" spans="1:6" x14ac:dyDescent="0.35">
      <c r="A929" t="s">
        <v>2</v>
      </c>
      <c r="B929" t="str">
        <f>VLOOKUP(A929,'Respondents Category'!A:B,2,FALSE)</f>
        <v>3. Jurisdictional Standard Setters</v>
      </c>
      <c r="C929" t="s">
        <v>99</v>
      </c>
      <c r="D929" t="s">
        <v>21</v>
      </c>
      <c r="E929" t="s">
        <v>72</v>
      </c>
      <c r="F929" s="10">
        <f t="shared" si="14"/>
        <v>1</v>
      </c>
    </row>
    <row r="930" spans="1:6" x14ac:dyDescent="0.35">
      <c r="A930" t="s">
        <v>56</v>
      </c>
      <c r="B930" t="str">
        <f>VLOOKUP(A930,'Respondents Category'!A:B,2,FALSE)</f>
        <v>5. Professional Accountancy or Other Professional Organizations</v>
      </c>
      <c r="C930" t="s">
        <v>92</v>
      </c>
      <c r="D930" t="s">
        <v>22</v>
      </c>
      <c r="E930" t="s">
        <v>82</v>
      </c>
      <c r="F930" s="10">
        <f t="shared" si="14"/>
        <v>0</v>
      </c>
    </row>
    <row r="931" spans="1:6" x14ac:dyDescent="0.35">
      <c r="A931" t="s">
        <v>56</v>
      </c>
      <c r="B931" t="str">
        <f>VLOOKUP(A931,'Respondents Category'!A:B,2,FALSE)</f>
        <v>5. Professional Accountancy or Other Professional Organizations</v>
      </c>
      <c r="C931" t="s">
        <v>92</v>
      </c>
      <c r="D931" t="s">
        <v>25</v>
      </c>
      <c r="E931" t="s">
        <v>82</v>
      </c>
      <c r="F931" s="10">
        <f t="shared" si="14"/>
        <v>0</v>
      </c>
    </row>
    <row r="932" spans="1:6" x14ac:dyDescent="0.35">
      <c r="A932" t="s">
        <v>56</v>
      </c>
      <c r="B932" t="str">
        <f>VLOOKUP(A932,'Respondents Category'!A:B,2,FALSE)</f>
        <v>5. Professional Accountancy or Other Professional Organizations</v>
      </c>
      <c r="C932" t="s">
        <v>92</v>
      </c>
      <c r="D932" t="s">
        <v>10</v>
      </c>
      <c r="E932" t="s">
        <v>72</v>
      </c>
      <c r="F932" s="10">
        <f t="shared" si="14"/>
        <v>1</v>
      </c>
    </row>
    <row r="933" spans="1:6" x14ac:dyDescent="0.35">
      <c r="A933" t="s">
        <v>56</v>
      </c>
      <c r="B933" t="str">
        <f>VLOOKUP(A933,'Respondents Category'!A:B,2,FALSE)</f>
        <v>5. Professional Accountancy or Other Professional Organizations</v>
      </c>
      <c r="C933" t="s">
        <v>92</v>
      </c>
      <c r="D933" t="s">
        <v>30</v>
      </c>
      <c r="E933" t="s">
        <v>82</v>
      </c>
      <c r="F933" s="10">
        <f t="shared" si="14"/>
        <v>0</v>
      </c>
    </row>
    <row r="934" spans="1:6" x14ac:dyDescent="0.35">
      <c r="A934" t="s">
        <v>56</v>
      </c>
      <c r="B934" t="str">
        <f>VLOOKUP(A934,'Respondents Category'!A:B,2,FALSE)</f>
        <v>5. Professional Accountancy or Other Professional Organizations</v>
      </c>
      <c r="C934" t="s">
        <v>92</v>
      </c>
      <c r="D934" t="s">
        <v>42</v>
      </c>
      <c r="E934" t="s">
        <v>82</v>
      </c>
      <c r="F934" s="10">
        <f t="shared" si="14"/>
        <v>0</v>
      </c>
    </row>
    <row r="935" spans="1:6" x14ac:dyDescent="0.35">
      <c r="A935" t="s">
        <v>56</v>
      </c>
      <c r="B935" t="str">
        <f>VLOOKUP(A935,'Respondents Category'!A:B,2,FALSE)</f>
        <v>5. Professional Accountancy or Other Professional Organizations</v>
      </c>
      <c r="C935" t="s">
        <v>93</v>
      </c>
      <c r="D935" t="s">
        <v>34</v>
      </c>
      <c r="E935" t="s">
        <v>82</v>
      </c>
      <c r="F935" s="10">
        <f t="shared" si="14"/>
        <v>0</v>
      </c>
    </row>
    <row r="936" spans="1:6" x14ac:dyDescent="0.35">
      <c r="A936" t="s">
        <v>56</v>
      </c>
      <c r="B936" t="str">
        <f>VLOOKUP(A936,'Respondents Category'!A:B,2,FALSE)</f>
        <v>5. Professional Accountancy or Other Professional Organizations</v>
      </c>
      <c r="C936" t="s">
        <v>93</v>
      </c>
      <c r="D936" t="s">
        <v>18</v>
      </c>
      <c r="E936" t="s">
        <v>82</v>
      </c>
      <c r="F936" s="10">
        <f t="shared" si="14"/>
        <v>0</v>
      </c>
    </row>
    <row r="937" spans="1:6" x14ac:dyDescent="0.35">
      <c r="A937" t="s">
        <v>56</v>
      </c>
      <c r="B937" t="str">
        <f>VLOOKUP(A937,'Respondents Category'!A:B,2,FALSE)</f>
        <v>5. Professional Accountancy or Other Professional Organizations</v>
      </c>
      <c r="C937" t="s">
        <v>93</v>
      </c>
      <c r="D937" t="s">
        <v>27</v>
      </c>
      <c r="E937" t="s">
        <v>72</v>
      </c>
      <c r="F937" s="10">
        <f t="shared" si="14"/>
        <v>1</v>
      </c>
    </row>
    <row r="938" spans="1:6" x14ac:dyDescent="0.35">
      <c r="A938" t="s">
        <v>56</v>
      </c>
      <c r="B938" t="str">
        <f>VLOOKUP(A938,'Respondents Category'!A:B,2,FALSE)</f>
        <v>5. Professional Accountancy or Other Professional Organizations</v>
      </c>
      <c r="C938" t="s">
        <v>93</v>
      </c>
      <c r="D938" t="s">
        <v>3</v>
      </c>
      <c r="E938" t="s">
        <v>82</v>
      </c>
      <c r="F938" s="10">
        <f t="shared" si="14"/>
        <v>0</v>
      </c>
    </row>
    <row r="939" spans="1:6" x14ac:dyDescent="0.35">
      <c r="A939" t="s">
        <v>56</v>
      </c>
      <c r="B939" t="str">
        <f>VLOOKUP(A939,'Respondents Category'!A:B,2,FALSE)</f>
        <v>5. Professional Accountancy or Other Professional Organizations</v>
      </c>
      <c r="C939" t="s">
        <v>93</v>
      </c>
      <c r="D939" t="s">
        <v>55</v>
      </c>
      <c r="E939" t="s">
        <v>82</v>
      </c>
      <c r="F939" s="10">
        <f t="shared" si="14"/>
        <v>0</v>
      </c>
    </row>
    <row r="940" spans="1:6" x14ac:dyDescent="0.35">
      <c r="A940" t="s">
        <v>56</v>
      </c>
      <c r="B940" t="str">
        <f>VLOOKUP(A940,'Respondents Category'!A:B,2,FALSE)</f>
        <v>5. Professional Accountancy or Other Professional Organizations</v>
      </c>
      <c r="C940" t="s">
        <v>94</v>
      </c>
      <c r="D940" t="s">
        <v>23</v>
      </c>
      <c r="E940" t="s">
        <v>82</v>
      </c>
      <c r="F940" s="10">
        <f t="shared" si="14"/>
        <v>0</v>
      </c>
    </row>
    <row r="941" spans="1:6" x14ac:dyDescent="0.35">
      <c r="A941" t="s">
        <v>56</v>
      </c>
      <c r="B941" t="str">
        <f>VLOOKUP(A941,'Respondents Category'!A:B,2,FALSE)</f>
        <v>5. Professional Accountancy or Other Professional Organizations</v>
      </c>
      <c r="C941" t="s">
        <v>94</v>
      </c>
      <c r="D941" t="s">
        <v>19</v>
      </c>
      <c r="E941" t="s">
        <v>72</v>
      </c>
      <c r="F941" s="10">
        <f t="shared" si="14"/>
        <v>1</v>
      </c>
    </row>
    <row r="942" spans="1:6" x14ac:dyDescent="0.35">
      <c r="A942" t="s">
        <v>56</v>
      </c>
      <c r="B942" t="str">
        <f>VLOOKUP(A942,'Respondents Category'!A:B,2,FALSE)</f>
        <v>5. Professional Accountancy or Other Professional Organizations</v>
      </c>
      <c r="C942" t="s">
        <v>94</v>
      </c>
      <c r="D942" t="s">
        <v>28</v>
      </c>
      <c r="E942" t="s">
        <v>82</v>
      </c>
      <c r="F942" s="10">
        <f t="shared" si="14"/>
        <v>0</v>
      </c>
    </row>
    <row r="943" spans="1:6" x14ac:dyDescent="0.35">
      <c r="A943" t="s">
        <v>56</v>
      </c>
      <c r="B943" t="str">
        <f>VLOOKUP(A943,'Respondents Category'!A:B,2,FALSE)</f>
        <v>5. Professional Accountancy or Other Professional Organizations</v>
      </c>
      <c r="C943" t="s">
        <v>94</v>
      </c>
      <c r="D943" t="s">
        <v>9</v>
      </c>
      <c r="E943" t="s">
        <v>82</v>
      </c>
      <c r="F943" s="10">
        <f t="shared" si="14"/>
        <v>0</v>
      </c>
    </row>
    <row r="944" spans="1:6" x14ac:dyDescent="0.35">
      <c r="A944" t="s">
        <v>56</v>
      </c>
      <c r="B944" t="str">
        <f>VLOOKUP(A944,'Respondents Category'!A:B,2,FALSE)</f>
        <v>5. Professional Accountancy or Other Professional Organizations</v>
      </c>
      <c r="C944" t="s">
        <v>94</v>
      </c>
      <c r="D944" t="s">
        <v>46</v>
      </c>
      <c r="E944" t="s">
        <v>82</v>
      </c>
      <c r="F944" s="10">
        <f t="shared" si="14"/>
        <v>0</v>
      </c>
    </row>
    <row r="945" spans="1:6" x14ac:dyDescent="0.35">
      <c r="A945" t="s">
        <v>56</v>
      </c>
      <c r="B945" t="str">
        <f>VLOOKUP(A945,'Respondents Category'!A:B,2,FALSE)</f>
        <v>5. Professional Accountancy or Other Professional Organizations</v>
      </c>
      <c r="C945" t="s">
        <v>95</v>
      </c>
      <c r="D945" t="s">
        <v>45</v>
      </c>
      <c r="E945" t="s">
        <v>82</v>
      </c>
      <c r="F945" s="10">
        <f t="shared" si="14"/>
        <v>0</v>
      </c>
    </row>
    <row r="946" spans="1:6" x14ac:dyDescent="0.35">
      <c r="A946" t="s">
        <v>56</v>
      </c>
      <c r="B946" t="str">
        <f>VLOOKUP(A946,'Respondents Category'!A:B,2,FALSE)</f>
        <v>5. Professional Accountancy or Other Professional Organizations</v>
      </c>
      <c r="C946" t="s">
        <v>95</v>
      </c>
      <c r="D946" t="s">
        <v>40</v>
      </c>
      <c r="E946" t="s">
        <v>72</v>
      </c>
      <c r="F946" s="10">
        <f t="shared" si="14"/>
        <v>1</v>
      </c>
    </row>
    <row r="947" spans="1:6" x14ac:dyDescent="0.35">
      <c r="A947" t="s">
        <v>56</v>
      </c>
      <c r="B947" t="str">
        <f>VLOOKUP(A947,'Respondents Category'!A:B,2,FALSE)</f>
        <v>5. Professional Accountancy or Other Professional Organizations</v>
      </c>
      <c r="C947" t="s">
        <v>95</v>
      </c>
      <c r="D947" t="s">
        <v>41</v>
      </c>
      <c r="E947" t="s">
        <v>82</v>
      </c>
      <c r="F947" s="10">
        <f t="shared" si="14"/>
        <v>0</v>
      </c>
    </row>
    <row r="948" spans="1:6" x14ac:dyDescent="0.35">
      <c r="A948" t="s">
        <v>56</v>
      </c>
      <c r="B948" t="str">
        <f>VLOOKUP(A948,'Respondents Category'!A:B,2,FALSE)</f>
        <v>5. Professional Accountancy or Other Professional Organizations</v>
      </c>
      <c r="C948" t="s">
        <v>95</v>
      </c>
      <c r="D948" t="s">
        <v>11</v>
      </c>
      <c r="E948" t="s">
        <v>82</v>
      </c>
      <c r="F948" s="10">
        <f t="shared" si="14"/>
        <v>0</v>
      </c>
    </row>
    <row r="949" spans="1:6" x14ac:dyDescent="0.35">
      <c r="A949" t="s">
        <v>56</v>
      </c>
      <c r="B949" t="str">
        <f>VLOOKUP(A949,'Respondents Category'!A:B,2,FALSE)</f>
        <v>5. Professional Accountancy or Other Professional Organizations</v>
      </c>
      <c r="C949" t="s">
        <v>95</v>
      </c>
      <c r="D949" t="s">
        <v>26</v>
      </c>
      <c r="E949" t="s">
        <v>82</v>
      </c>
      <c r="F949" s="10">
        <f t="shared" si="14"/>
        <v>0</v>
      </c>
    </row>
    <row r="950" spans="1:6" x14ac:dyDescent="0.35">
      <c r="A950" t="s">
        <v>56</v>
      </c>
      <c r="B950" t="str">
        <f>VLOOKUP(A950,'Respondents Category'!A:B,2,FALSE)</f>
        <v>5. Professional Accountancy or Other Professional Organizations</v>
      </c>
      <c r="C950" t="s">
        <v>96</v>
      </c>
      <c r="D950" t="s">
        <v>58</v>
      </c>
      <c r="E950" t="s">
        <v>82</v>
      </c>
      <c r="F950" s="10">
        <f t="shared" si="14"/>
        <v>0</v>
      </c>
    </row>
    <row r="951" spans="1:6" x14ac:dyDescent="0.35">
      <c r="A951" t="s">
        <v>56</v>
      </c>
      <c r="B951" t="str">
        <f>VLOOKUP(A951,'Respondents Category'!A:B,2,FALSE)</f>
        <v>5. Professional Accountancy or Other Professional Organizations</v>
      </c>
      <c r="C951" t="s">
        <v>96</v>
      </c>
      <c r="D951" t="s">
        <v>73</v>
      </c>
      <c r="E951" t="s">
        <v>72</v>
      </c>
      <c r="F951" s="10">
        <f t="shared" si="14"/>
        <v>1</v>
      </c>
    </row>
    <row r="952" spans="1:6" x14ac:dyDescent="0.35">
      <c r="A952" t="s">
        <v>56</v>
      </c>
      <c r="B952" t="str">
        <f>VLOOKUP(A952,'Respondents Category'!A:B,2,FALSE)</f>
        <v>5. Professional Accountancy or Other Professional Organizations</v>
      </c>
      <c r="C952" t="s">
        <v>96</v>
      </c>
      <c r="D952" t="s">
        <v>6</v>
      </c>
      <c r="E952" t="s">
        <v>82</v>
      </c>
      <c r="F952" s="10">
        <f t="shared" si="14"/>
        <v>0</v>
      </c>
    </row>
    <row r="953" spans="1:6" x14ac:dyDescent="0.35">
      <c r="A953" t="s">
        <v>56</v>
      </c>
      <c r="B953" t="str">
        <f>VLOOKUP(A953,'Respondents Category'!A:B,2,FALSE)</f>
        <v>5. Professional Accountancy or Other Professional Organizations</v>
      </c>
      <c r="C953" t="s">
        <v>96</v>
      </c>
      <c r="D953" t="s">
        <v>38</v>
      </c>
      <c r="E953" t="s">
        <v>82</v>
      </c>
      <c r="F953" s="10">
        <f t="shared" si="14"/>
        <v>0</v>
      </c>
    </row>
    <row r="954" spans="1:6" x14ac:dyDescent="0.35">
      <c r="A954" t="s">
        <v>56</v>
      </c>
      <c r="B954" t="str">
        <f>VLOOKUP(A954,'Respondents Category'!A:B,2,FALSE)</f>
        <v>5. Professional Accountancy or Other Professional Organizations</v>
      </c>
      <c r="C954" t="s">
        <v>96</v>
      </c>
      <c r="D954" t="s">
        <v>80</v>
      </c>
      <c r="E954" t="s">
        <v>82</v>
      </c>
      <c r="F954" s="10">
        <f t="shared" si="14"/>
        <v>0</v>
      </c>
    </row>
    <row r="955" spans="1:6" x14ac:dyDescent="0.35">
      <c r="A955" t="s">
        <v>56</v>
      </c>
      <c r="B955" t="str">
        <f>VLOOKUP(A955,'Respondents Category'!A:B,2,FALSE)</f>
        <v>5. Professional Accountancy or Other Professional Organizations</v>
      </c>
      <c r="C955" t="s">
        <v>97</v>
      </c>
      <c r="D955" t="s">
        <v>68</v>
      </c>
      <c r="E955" t="s">
        <v>72</v>
      </c>
      <c r="F955" s="10">
        <f t="shared" si="14"/>
        <v>1</v>
      </c>
    </row>
    <row r="956" spans="1:6" x14ac:dyDescent="0.35">
      <c r="A956" t="s">
        <v>56</v>
      </c>
      <c r="B956" t="str">
        <f>VLOOKUP(A956,'Respondents Category'!A:B,2,FALSE)</f>
        <v>5. Professional Accountancy or Other Professional Organizations</v>
      </c>
      <c r="C956" t="s">
        <v>97</v>
      </c>
      <c r="D956" t="s">
        <v>37</v>
      </c>
      <c r="E956" t="s">
        <v>82</v>
      </c>
      <c r="F956" s="10">
        <f t="shared" si="14"/>
        <v>0</v>
      </c>
    </row>
    <row r="957" spans="1:6" x14ac:dyDescent="0.35">
      <c r="A957" t="s">
        <v>56</v>
      </c>
      <c r="B957" t="str">
        <f>VLOOKUP(A957,'Respondents Category'!A:B,2,FALSE)</f>
        <v>5. Professional Accountancy or Other Professional Organizations</v>
      </c>
      <c r="C957" t="s">
        <v>97</v>
      </c>
      <c r="D957" t="s">
        <v>32</v>
      </c>
      <c r="E957" t="s">
        <v>82</v>
      </c>
      <c r="F957" s="10">
        <f t="shared" si="14"/>
        <v>0</v>
      </c>
    </row>
    <row r="958" spans="1:6" x14ac:dyDescent="0.35">
      <c r="A958" t="s">
        <v>56</v>
      </c>
      <c r="B958" t="str">
        <f>VLOOKUP(A958,'Respondents Category'!A:B,2,FALSE)</f>
        <v>5. Professional Accountancy or Other Professional Organizations</v>
      </c>
      <c r="C958" t="s">
        <v>98</v>
      </c>
      <c r="D958" t="s">
        <v>15</v>
      </c>
      <c r="E958" t="s">
        <v>72</v>
      </c>
      <c r="F958" s="10">
        <f t="shared" si="14"/>
        <v>1</v>
      </c>
    </row>
    <row r="959" spans="1:6" x14ac:dyDescent="0.35">
      <c r="A959" t="s">
        <v>56</v>
      </c>
      <c r="B959" t="str">
        <f>VLOOKUP(A959,'Respondents Category'!A:B,2,FALSE)</f>
        <v>5. Professional Accountancy or Other Professional Organizations</v>
      </c>
      <c r="C959" t="s">
        <v>98</v>
      </c>
      <c r="D959" t="s">
        <v>48</v>
      </c>
      <c r="E959" t="s">
        <v>82</v>
      </c>
      <c r="F959" s="10">
        <f t="shared" si="14"/>
        <v>0</v>
      </c>
    </row>
    <row r="960" spans="1:6" x14ac:dyDescent="0.35">
      <c r="A960" t="s">
        <v>56</v>
      </c>
      <c r="B960" t="str">
        <f>VLOOKUP(A960,'Respondents Category'!A:B,2,FALSE)</f>
        <v>5. Professional Accountancy or Other Professional Organizations</v>
      </c>
      <c r="C960" t="s">
        <v>99</v>
      </c>
      <c r="D960" t="s">
        <v>53</v>
      </c>
      <c r="E960" t="s">
        <v>72</v>
      </c>
      <c r="F960" s="10">
        <f t="shared" si="14"/>
        <v>1</v>
      </c>
    </row>
    <row r="961" spans="1:6" x14ac:dyDescent="0.35">
      <c r="A961" t="s">
        <v>56</v>
      </c>
      <c r="B961" t="str">
        <f>VLOOKUP(A961,'Respondents Category'!A:B,2,FALSE)</f>
        <v>5. Professional Accountancy or Other Professional Organizations</v>
      </c>
      <c r="C961" t="s">
        <v>99</v>
      </c>
      <c r="D961" t="s">
        <v>21</v>
      </c>
      <c r="E961" t="s">
        <v>82</v>
      </c>
      <c r="F961" s="10">
        <f t="shared" si="14"/>
        <v>0</v>
      </c>
    </row>
    <row r="962" spans="1:6" x14ac:dyDescent="0.35">
      <c r="A962" t="s">
        <v>54</v>
      </c>
      <c r="B962" t="str">
        <f>VLOOKUP(A962,'Respondents Category'!A:B,2,FALSE)</f>
        <v>1. Monitoring Group</v>
      </c>
      <c r="C962" t="s">
        <v>92</v>
      </c>
      <c r="D962" t="s">
        <v>22</v>
      </c>
      <c r="E962" t="s">
        <v>82</v>
      </c>
      <c r="F962" s="10">
        <f t="shared" si="14"/>
        <v>0</v>
      </c>
    </row>
    <row r="963" spans="1:6" x14ac:dyDescent="0.35">
      <c r="A963" t="s">
        <v>54</v>
      </c>
      <c r="B963" t="str">
        <f>VLOOKUP(A963,'Respondents Category'!A:B,2,FALSE)</f>
        <v>1. Monitoring Group</v>
      </c>
      <c r="C963" t="s">
        <v>92</v>
      </c>
      <c r="D963" t="s">
        <v>25</v>
      </c>
      <c r="E963" t="s">
        <v>82</v>
      </c>
      <c r="F963" s="10">
        <f t="shared" ref="F963:F1026" si="15">IF(E963="Yes",1,0)</f>
        <v>0</v>
      </c>
    </row>
    <row r="964" spans="1:6" x14ac:dyDescent="0.35">
      <c r="A964" t="s">
        <v>54</v>
      </c>
      <c r="B964" t="str">
        <f>VLOOKUP(A964,'Respondents Category'!A:B,2,FALSE)</f>
        <v>1. Monitoring Group</v>
      </c>
      <c r="C964" t="s">
        <v>92</v>
      </c>
      <c r="D964" t="s">
        <v>10</v>
      </c>
      <c r="E964" t="s">
        <v>72</v>
      </c>
      <c r="F964" s="10">
        <f t="shared" si="15"/>
        <v>1</v>
      </c>
    </row>
    <row r="965" spans="1:6" x14ac:dyDescent="0.35">
      <c r="A965" t="s">
        <v>54</v>
      </c>
      <c r="B965" t="str">
        <f>VLOOKUP(A965,'Respondents Category'!A:B,2,FALSE)</f>
        <v>1. Monitoring Group</v>
      </c>
      <c r="C965" t="s">
        <v>92</v>
      </c>
      <c r="D965" t="s">
        <v>30</v>
      </c>
      <c r="E965" t="s">
        <v>82</v>
      </c>
      <c r="F965" s="10">
        <f t="shared" si="15"/>
        <v>0</v>
      </c>
    </row>
    <row r="966" spans="1:6" x14ac:dyDescent="0.35">
      <c r="A966" t="s">
        <v>54</v>
      </c>
      <c r="B966" t="str">
        <f>VLOOKUP(A966,'Respondents Category'!A:B,2,FALSE)</f>
        <v>1. Monitoring Group</v>
      </c>
      <c r="C966" t="s">
        <v>92</v>
      </c>
      <c r="D966" t="s">
        <v>42</v>
      </c>
      <c r="E966" t="s">
        <v>82</v>
      </c>
      <c r="F966" s="10">
        <f t="shared" si="15"/>
        <v>0</v>
      </c>
    </row>
    <row r="967" spans="1:6" x14ac:dyDescent="0.35">
      <c r="A967" t="s">
        <v>54</v>
      </c>
      <c r="B967" t="str">
        <f>VLOOKUP(A967,'Respondents Category'!A:B,2,FALSE)</f>
        <v>1. Monitoring Group</v>
      </c>
      <c r="C967" t="s">
        <v>93</v>
      </c>
      <c r="D967" t="s">
        <v>34</v>
      </c>
      <c r="E967" t="s">
        <v>82</v>
      </c>
      <c r="F967" s="10">
        <f t="shared" si="15"/>
        <v>0</v>
      </c>
    </row>
    <row r="968" spans="1:6" x14ac:dyDescent="0.35">
      <c r="A968" t="s">
        <v>54</v>
      </c>
      <c r="B968" t="str">
        <f>VLOOKUP(A968,'Respondents Category'!A:B,2,FALSE)</f>
        <v>1. Monitoring Group</v>
      </c>
      <c r="C968" t="s">
        <v>93</v>
      </c>
      <c r="D968" t="s">
        <v>18</v>
      </c>
      <c r="E968" t="s">
        <v>82</v>
      </c>
      <c r="F968" s="10">
        <f t="shared" si="15"/>
        <v>0</v>
      </c>
    </row>
    <row r="969" spans="1:6" x14ac:dyDescent="0.35">
      <c r="A969" t="s">
        <v>54</v>
      </c>
      <c r="B969" t="str">
        <f>VLOOKUP(A969,'Respondents Category'!A:B,2,FALSE)</f>
        <v>1. Monitoring Group</v>
      </c>
      <c r="C969" t="s">
        <v>93</v>
      </c>
      <c r="D969" t="s">
        <v>27</v>
      </c>
      <c r="E969" t="s">
        <v>82</v>
      </c>
      <c r="F969" s="10">
        <f t="shared" si="15"/>
        <v>0</v>
      </c>
    </row>
    <row r="970" spans="1:6" x14ac:dyDescent="0.35">
      <c r="A970" t="s">
        <v>54</v>
      </c>
      <c r="B970" t="str">
        <f>VLOOKUP(A970,'Respondents Category'!A:B,2,FALSE)</f>
        <v>1. Monitoring Group</v>
      </c>
      <c r="C970" t="s">
        <v>93</v>
      </c>
      <c r="D970" t="s">
        <v>3</v>
      </c>
      <c r="E970" t="s">
        <v>72</v>
      </c>
      <c r="F970" s="10">
        <f t="shared" si="15"/>
        <v>1</v>
      </c>
    </row>
    <row r="971" spans="1:6" x14ac:dyDescent="0.35">
      <c r="A971" t="s">
        <v>54</v>
      </c>
      <c r="B971" t="str">
        <f>VLOOKUP(A971,'Respondents Category'!A:B,2,FALSE)</f>
        <v>1. Monitoring Group</v>
      </c>
      <c r="C971" t="s">
        <v>93</v>
      </c>
      <c r="D971" t="s">
        <v>55</v>
      </c>
      <c r="E971" t="s">
        <v>82</v>
      </c>
      <c r="F971" s="10">
        <f t="shared" si="15"/>
        <v>0</v>
      </c>
    </row>
    <row r="972" spans="1:6" x14ac:dyDescent="0.35">
      <c r="A972" t="s">
        <v>54</v>
      </c>
      <c r="B972" t="str">
        <f>VLOOKUP(A972,'Respondents Category'!A:B,2,FALSE)</f>
        <v>1. Monitoring Group</v>
      </c>
      <c r="C972" t="s">
        <v>94</v>
      </c>
      <c r="D972" t="s">
        <v>23</v>
      </c>
      <c r="E972" t="s">
        <v>82</v>
      </c>
      <c r="F972" s="10">
        <f t="shared" si="15"/>
        <v>0</v>
      </c>
    </row>
    <row r="973" spans="1:6" x14ac:dyDescent="0.35">
      <c r="A973" t="s">
        <v>54</v>
      </c>
      <c r="B973" t="str">
        <f>VLOOKUP(A973,'Respondents Category'!A:B,2,FALSE)</f>
        <v>1. Monitoring Group</v>
      </c>
      <c r="C973" t="s">
        <v>94</v>
      </c>
      <c r="D973" t="s">
        <v>19</v>
      </c>
      <c r="E973" t="s">
        <v>82</v>
      </c>
      <c r="F973" s="10">
        <f t="shared" si="15"/>
        <v>0</v>
      </c>
    </row>
    <row r="974" spans="1:6" x14ac:dyDescent="0.35">
      <c r="A974" t="s">
        <v>54</v>
      </c>
      <c r="B974" t="str">
        <f>VLOOKUP(A974,'Respondents Category'!A:B,2,FALSE)</f>
        <v>1. Monitoring Group</v>
      </c>
      <c r="C974" t="s">
        <v>94</v>
      </c>
      <c r="D974" t="s">
        <v>28</v>
      </c>
      <c r="E974" t="s">
        <v>82</v>
      </c>
      <c r="F974" s="10">
        <f t="shared" si="15"/>
        <v>0</v>
      </c>
    </row>
    <row r="975" spans="1:6" x14ac:dyDescent="0.35">
      <c r="A975" t="s">
        <v>54</v>
      </c>
      <c r="B975" t="str">
        <f>VLOOKUP(A975,'Respondents Category'!A:B,2,FALSE)</f>
        <v>1. Monitoring Group</v>
      </c>
      <c r="C975" t="s">
        <v>94</v>
      </c>
      <c r="D975" t="s">
        <v>9</v>
      </c>
      <c r="E975" t="s">
        <v>82</v>
      </c>
      <c r="F975" s="10">
        <f t="shared" si="15"/>
        <v>0</v>
      </c>
    </row>
    <row r="976" spans="1:6" x14ac:dyDescent="0.35">
      <c r="A976" t="s">
        <v>54</v>
      </c>
      <c r="B976" t="str">
        <f>VLOOKUP(A976,'Respondents Category'!A:B,2,FALSE)</f>
        <v>1. Monitoring Group</v>
      </c>
      <c r="C976" t="s">
        <v>94</v>
      </c>
      <c r="D976" t="s">
        <v>46</v>
      </c>
      <c r="E976" t="s">
        <v>72</v>
      </c>
      <c r="F976" s="10">
        <f t="shared" si="15"/>
        <v>1</v>
      </c>
    </row>
    <row r="977" spans="1:6" x14ac:dyDescent="0.35">
      <c r="A977" t="s">
        <v>54</v>
      </c>
      <c r="B977" t="str">
        <f>VLOOKUP(A977,'Respondents Category'!A:B,2,FALSE)</f>
        <v>1. Monitoring Group</v>
      </c>
      <c r="C977" t="s">
        <v>95</v>
      </c>
      <c r="D977" t="s">
        <v>45</v>
      </c>
      <c r="E977" t="s">
        <v>82</v>
      </c>
      <c r="F977" s="10">
        <f t="shared" si="15"/>
        <v>0</v>
      </c>
    </row>
    <row r="978" spans="1:6" x14ac:dyDescent="0.35">
      <c r="A978" t="s">
        <v>54</v>
      </c>
      <c r="B978" t="str">
        <f>VLOOKUP(A978,'Respondents Category'!A:B,2,FALSE)</f>
        <v>1. Monitoring Group</v>
      </c>
      <c r="C978" t="s">
        <v>95</v>
      </c>
      <c r="D978" t="s">
        <v>40</v>
      </c>
      <c r="E978" t="s">
        <v>82</v>
      </c>
      <c r="F978" s="10">
        <f t="shared" si="15"/>
        <v>0</v>
      </c>
    </row>
    <row r="979" spans="1:6" x14ac:dyDescent="0.35">
      <c r="A979" t="s">
        <v>54</v>
      </c>
      <c r="B979" t="str">
        <f>VLOOKUP(A979,'Respondents Category'!A:B,2,FALSE)</f>
        <v>1. Monitoring Group</v>
      </c>
      <c r="C979" t="s">
        <v>95</v>
      </c>
      <c r="D979" t="s">
        <v>41</v>
      </c>
      <c r="E979" t="s">
        <v>82</v>
      </c>
      <c r="F979" s="10">
        <f t="shared" si="15"/>
        <v>0</v>
      </c>
    </row>
    <row r="980" spans="1:6" x14ac:dyDescent="0.35">
      <c r="A980" t="s">
        <v>54</v>
      </c>
      <c r="B980" t="str">
        <f>VLOOKUP(A980,'Respondents Category'!A:B,2,FALSE)</f>
        <v>1. Monitoring Group</v>
      </c>
      <c r="C980" t="s">
        <v>95</v>
      </c>
      <c r="D980" t="s">
        <v>11</v>
      </c>
      <c r="E980" t="s">
        <v>82</v>
      </c>
      <c r="F980" s="10">
        <f t="shared" si="15"/>
        <v>0</v>
      </c>
    </row>
    <row r="981" spans="1:6" x14ac:dyDescent="0.35">
      <c r="A981" t="s">
        <v>54</v>
      </c>
      <c r="B981" t="str">
        <f>VLOOKUP(A981,'Respondents Category'!A:B,2,FALSE)</f>
        <v>1. Monitoring Group</v>
      </c>
      <c r="C981" t="s">
        <v>95</v>
      </c>
      <c r="D981" t="s">
        <v>26</v>
      </c>
      <c r="E981" t="s">
        <v>72</v>
      </c>
      <c r="F981" s="10">
        <f t="shared" si="15"/>
        <v>1</v>
      </c>
    </row>
    <row r="982" spans="1:6" x14ac:dyDescent="0.35">
      <c r="A982" t="s">
        <v>54</v>
      </c>
      <c r="B982" t="str">
        <f>VLOOKUP(A982,'Respondents Category'!A:B,2,FALSE)</f>
        <v>1. Monitoring Group</v>
      </c>
      <c r="C982" t="s">
        <v>96</v>
      </c>
      <c r="D982" t="s">
        <v>58</v>
      </c>
      <c r="E982" t="s">
        <v>82</v>
      </c>
      <c r="F982" s="10">
        <f t="shared" si="15"/>
        <v>0</v>
      </c>
    </row>
    <row r="983" spans="1:6" x14ac:dyDescent="0.35">
      <c r="A983" t="s">
        <v>54</v>
      </c>
      <c r="B983" t="str">
        <f>VLOOKUP(A983,'Respondents Category'!A:B,2,FALSE)</f>
        <v>1. Monitoring Group</v>
      </c>
      <c r="C983" t="s">
        <v>96</v>
      </c>
      <c r="D983" t="s">
        <v>73</v>
      </c>
      <c r="E983" t="s">
        <v>82</v>
      </c>
      <c r="F983" s="10">
        <f t="shared" si="15"/>
        <v>0</v>
      </c>
    </row>
    <row r="984" spans="1:6" x14ac:dyDescent="0.35">
      <c r="A984" t="s">
        <v>54</v>
      </c>
      <c r="B984" t="str">
        <f>VLOOKUP(A984,'Respondents Category'!A:B,2,FALSE)</f>
        <v>1. Monitoring Group</v>
      </c>
      <c r="C984" t="s">
        <v>96</v>
      </c>
      <c r="D984" t="s">
        <v>6</v>
      </c>
      <c r="E984" t="s">
        <v>82</v>
      </c>
      <c r="F984" s="10">
        <f t="shared" si="15"/>
        <v>0</v>
      </c>
    </row>
    <row r="985" spans="1:6" x14ac:dyDescent="0.35">
      <c r="A985" t="s">
        <v>54</v>
      </c>
      <c r="B985" t="str">
        <f>VLOOKUP(A985,'Respondents Category'!A:B,2,FALSE)</f>
        <v>1. Monitoring Group</v>
      </c>
      <c r="C985" t="s">
        <v>96</v>
      </c>
      <c r="D985" t="s">
        <v>38</v>
      </c>
      <c r="E985" t="s">
        <v>82</v>
      </c>
      <c r="F985" s="10">
        <f t="shared" si="15"/>
        <v>0</v>
      </c>
    </row>
    <row r="986" spans="1:6" x14ac:dyDescent="0.35">
      <c r="A986" t="s">
        <v>54</v>
      </c>
      <c r="B986" t="str">
        <f>VLOOKUP(A986,'Respondents Category'!A:B,2,FALSE)</f>
        <v>1. Monitoring Group</v>
      </c>
      <c r="C986" t="s">
        <v>96</v>
      </c>
      <c r="D986" t="s">
        <v>80</v>
      </c>
      <c r="E986" t="s">
        <v>72</v>
      </c>
      <c r="F986" s="10">
        <f t="shared" si="15"/>
        <v>1</v>
      </c>
    </row>
    <row r="987" spans="1:6" x14ac:dyDescent="0.35">
      <c r="A987" t="s">
        <v>54</v>
      </c>
      <c r="B987" t="str">
        <f>VLOOKUP(A987,'Respondents Category'!A:B,2,FALSE)</f>
        <v>1. Monitoring Group</v>
      </c>
      <c r="C987" t="s">
        <v>97</v>
      </c>
      <c r="D987" t="s">
        <v>68</v>
      </c>
      <c r="E987" t="s">
        <v>82</v>
      </c>
      <c r="F987" s="10">
        <f t="shared" si="15"/>
        <v>0</v>
      </c>
    </row>
    <row r="988" spans="1:6" x14ac:dyDescent="0.35">
      <c r="A988" t="s">
        <v>54</v>
      </c>
      <c r="B988" t="str">
        <f>VLOOKUP(A988,'Respondents Category'!A:B,2,FALSE)</f>
        <v>1. Monitoring Group</v>
      </c>
      <c r="C988" t="s">
        <v>97</v>
      </c>
      <c r="D988" t="s">
        <v>37</v>
      </c>
      <c r="E988" t="s">
        <v>82</v>
      </c>
      <c r="F988" s="10">
        <f t="shared" si="15"/>
        <v>0</v>
      </c>
    </row>
    <row r="989" spans="1:6" x14ac:dyDescent="0.35">
      <c r="A989" t="s">
        <v>54</v>
      </c>
      <c r="B989" t="str">
        <f>VLOOKUP(A989,'Respondents Category'!A:B,2,FALSE)</f>
        <v>1. Monitoring Group</v>
      </c>
      <c r="C989" t="s">
        <v>97</v>
      </c>
      <c r="D989" t="s">
        <v>32</v>
      </c>
      <c r="E989" t="s">
        <v>72</v>
      </c>
      <c r="F989" s="10">
        <f t="shared" si="15"/>
        <v>1</v>
      </c>
    </row>
    <row r="990" spans="1:6" x14ac:dyDescent="0.35">
      <c r="A990" t="s">
        <v>54</v>
      </c>
      <c r="B990" t="str">
        <f>VLOOKUP(A990,'Respondents Category'!A:B,2,FALSE)</f>
        <v>1. Monitoring Group</v>
      </c>
      <c r="C990" t="s">
        <v>98</v>
      </c>
      <c r="D990" t="s">
        <v>15</v>
      </c>
      <c r="E990" t="s">
        <v>82</v>
      </c>
      <c r="F990" s="10">
        <f t="shared" si="15"/>
        <v>0</v>
      </c>
    </row>
    <row r="991" spans="1:6" x14ac:dyDescent="0.35">
      <c r="A991" t="s">
        <v>54</v>
      </c>
      <c r="B991" t="str">
        <f>VLOOKUP(A991,'Respondents Category'!A:B,2,FALSE)</f>
        <v>1. Monitoring Group</v>
      </c>
      <c r="C991" t="s">
        <v>98</v>
      </c>
      <c r="D991" t="s">
        <v>48</v>
      </c>
      <c r="E991" t="s">
        <v>72</v>
      </c>
      <c r="F991" s="10">
        <f t="shared" si="15"/>
        <v>1</v>
      </c>
    </row>
    <row r="992" spans="1:6" x14ac:dyDescent="0.35">
      <c r="A992" t="s">
        <v>54</v>
      </c>
      <c r="B992" t="str">
        <f>VLOOKUP(A992,'Respondents Category'!A:B,2,FALSE)</f>
        <v>1. Monitoring Group</v>
      </c>
      <c r="C992" t="s">
        <v>99</v>
      </c>
      <c r="D992" t="s">
        <v>53</v>
      </c>
      <c r="E992" t="s">
        <v>72</v>
      </c>
      <c r="F992" s="10">
        <f t="shared" si="15"/>
        <v>1</v>
      </c>
    </row>
    <row r="993" spans="1:6" x14ac:dyDescent="0.35">
      <c r="A993" t="s">
        <v>54</v>
      </c>
      <c r="B993" t="str">
        <f>VLOOKUP(A993,'Respondents Category'!A:B,2,FALSE)</f>
        <v>1. Monitoring Group</v>
      </c>
      <c r="C993" t="s">
        <v>99</v>
      </c>
      <c r="D993" t="s">
        <v>21</v>
      </c>
      <c r="E993" t="s">
        <v>82</v>
      </c>
      <c r="F993" s="10">
        <f t="shared" si="15"/>
        <v>0</v>
      </c>
    </row>
    <row r="994" spans="1:6" x14ac:dyDescent="0.35">
      <c r="A994" t="s">
        <v>69</v>
      </c>
      <c r="B994" t="str">
        <f>VLOOKUP(A994,'Respondents Category'!A:B,2,FALSE)</f>
        <v>3. Jurisdictional Standard Setters</v>
      </c>
      <c r="C994" t="s">
        <v>92</v>
      </c>
      <c r="D994" t="s">
        <v>22</v>
      </c>
      <c r="E994" t="s">
        <v>72</v>
      </c>
      <c r="F994" s="10">
        <f t="shared" si="15"/>
        <v>1</v>
      </c>
    </row>
    <row r="995" spans="1:6" x14ac:dyDescent="0.35">
      <c r="A995" t="s">
        <v>69</v>
      </c>
      <c r="B995" t="str">
        <f>VLOOKUP(A995,'Respondents Category'!A:B,2,FALSE)</f>
        <v>3. Jurisdictional Standard Setters</v>
      </c>
      <c r="C995" t="s">
        <v>92</v>
      </c>
      <c r="D995" t="s">
        <v>25</v>
      </c>
      <c r="E995" t="s">
        <v>82</v>
      </c>
      <c r="F995" s="10">
        <f t="shared" si="15"/>
        <v>0</v>
      </c>
    </row>
    <row r="996" spans="1:6" x14ac:dyDescent="0.35">
      <c r="A996" t="s">
        <v>69</v>
      </c>
      <c r="B996" t="str">
        <f>VLOOKUP(A996,'Respondents Category'!A:B,2,FALSE)</f>
        <v>3. Jurisdictional Standard Setters</v>
      </c>
      <c r="C996" t="s">
        <v>92</v>
      </c>
      <c r="D996" t="s">
        <v>10</v>
      </c>
      <c r="E996" t="s">
        <v>82</v>
      </c>
      <c r="F996" s="10">
        <f t="shared" si="15"/>
        <v>0</v>
      </c>
    </row>
    <row r="997" spans="1:6" x14ac:dyDescent="0.35">
      <c r="A997" t="s">
        <v>69</v>
      </c>
      <c r="B997" t="str">
        <f>VLOOKUP(A997,'Respondents Category'!A:B,2,FALSE)</f>
        <v>3. Jurisdictional Standard Setters</v>
      </c>
      <c r="C997" t="s">
        <v>92</v>
      </c>
      <c r="D997" t="s">
        <v>30</v>
      </c>
      <c r="E997" t="s">
        <v>82</v>
      </c>
      <c r="F997" s="10">
        <f t="shared" si="15"/>
        <v>0</v>
      </c>
    </row>
    <row r="998" spans="1:6" x14ac:dyDescent="0.35">
      <c r="A998" t="s">
        <v>69</v>
      </c>
      <c r="B998" t="str">
        <f>VLOOKUP(A998,'Respondents Category'!A:B,2,FALSE)</f>
        <v>3. Jurisdictional Standard Setters</v>
      </c>
      <c r="C998" t="s">
        <v>92</v>
      </c>
      <c r="D998" t="s">
        <v>42</v>
      </c>
      <c r="E998" t="s">
        <v>82</v>
      </c>
      <c r="F998" s="10">
        <f t="shared" si="15"/>
        <v>0</v>
      </c>
    </row>
    <row r="999" spans="1:6" x14ac:dyDescent="0.35">
      <c r="A999" t="s">
        <v>69</v>
      </c>
      <c r="B999" t="str">
        <f>VLOOKUP(A999,'Respondents Category'!A:B,2,FALSE)</f>
        <v>3. Jurisdictional Standard Setters</v>
      </c>
      <c r="C999" t="s">
        <v>93</v>
      </c>
      <c r="D999" t="s">
        <v>34</v>
      </c>
      <c r="E999" t="s">
        <v>72</v>
      </c>
      <c r="F999" s="10">
        <f t="shared" si="15"/>
        <v>1</v>
      </c>
    </row>
    <row r="1000" spans="1:6" x14ac:dyDescent="0.35">
      <c r="A1000" t="s">
        <v>69</v>
      </c>
      <c r="B1000" t="str">
        <f>VLOOKUP(A1000,'Respondents Category'!A:B,2,FALSE)</f>
        <v>3. Jurisdictional Standard Setters</v>
      </c>
      <c r="C1000" t="s">
        <v>93</v>
      </c>
      <c r="D1000" t="s">
        <v>18</v>
      </c>
      <c r="E1000" t="s">
        <v>82</v>
      </c>
      <c r="F1000" s="10">
        <f t="shared" si="15"/>
        <v>0</v>
      </c>
    </row>
    <row r="1001" spans="1:6" x14ac:dyDescent="0.35">
      <c r="A1001" t="s">
        <v>69</v>
      </c>
      <c r="B1001" t="str">
        <f>VLOOKUP(A1001,'Respondents Category'!A:B,2,FALSE)</f>
        <v>3. Jurisdictional Standard Setters</v>
      </c>
      <c r="C1001" t="s">
        <v>93</v>
      </c>
      <c r="D1001" t="s">
        <v>27</v>
      </c>
      <c r="E1001" t="s">
        <v>82</v>
      </c>
      <c r="F1001" s="10">
        <f t="shared" si="15"/>
        <v>0</v>
      </c>
    </row>
    <row r="1002" spans="1:6" x14ac:dyDescent="0.35">
      <c r="A1002" t="s">
        <v>69</v>
      </c>
      <c r="B1002" t="str">
        <f>VLOOKUP(A1002,'Respondents Category'!A:B,2,FALSE)</f>
        <v>3. Jurisdictional Standard Setters</v>
      </c>
      <c r="C1002" t="s">
        <v>93</v>
      </c>
      <c r="D1002" t="s">
        <v>3</v>
      </c>
      <c r="E1002" t="s">
        <v>82</v>
      </c>
      <c r="F1002" s="10">
        <f t="shared" si="15"/>
        <v>0</v>
      </c>
    </row>
    <row r="1003" spans="1:6" x14ac:dyDescent="0.35">
      <c r="A1003" t="s">
        <v>69</v>
      </c>
      <c r="B1003" t="str">
        <f>VLOOKUP(A1003,'Respondents Category'!A:B,2,FALSE)</f>
        <v>3. Jurisdictional Standard Setters</v>
      </c>
      <c r="C1003" t="s">
        <v>93</v>
      </c>
      <c r="D1003" t="s">
        <v>55</v>
      </c>
      <c r="E1003" t="s">
        <v>82</v>
      </c>
      <c r="F1003" s="10">
        <f t="shared" si="15"/>
        <v>0</v>
      </c>
    </row>
    <row r="1004" spans="1:6" x14ac:dyDescent="0.35">
      <c r="A1004" t="s">
        <v>69</v>
      </c>
      <c r="B1004" t="str">
        <f>VLOOKUP(A1004,'Respondents Category'!A:B,2,FALSE)</f>
        <v>3. Jurisdictional Standard Setters</v>
      </c>
      <c r="C1004" t="s">
        <v>94</v>
      </c>
      <c r="D1004" t="s">
        <v>23</v>
      </c>
      <c r="E1004" t="s">
        <v>72</v>
      </c>
      <c r="F1004" s="10">
        <f t="shared" si="15"/>
        <v>1</v>
      </c>
    </row>
    <row r="1005" spans="1:6" x14ac:dyDescent="0.35">
      <c r="A1005" t="s">
        <v>69</v>
      </c>
      <c r="B1005" t="str">
        <f>VLOOKUP(A1005,'Respondents Category'!A:B,2,FALSE)</f>
        <v>3. Jurisdictional Standard Setters</v>
      </c>
      <c r="C1005" t="s">
        <v>94</v>
      </c>
      <c r="D1005" t="s">
        <v>19</v>
      </c>
      <c r="E1005" t="s">
        <v>82</v>
      </c>
      <c r="F1005" s="10">
        <f t="shared" si="15"/>
        <v>0</v>
      </c>
    </row>
    <row r="1006" spans="1:6" x14ac:dyDescent="0.35">
      <c r="A1006" t="s">
        <v>69</v>
      </c>
      <c r="B1006" t="str">
        <f>VLOOKUP(A1006,'Respondents Category'!A:B,2,FALSE)</f>
        <v>3. Jurisdictional Standard Setters</v>
      </c>
      <c r="C1006" t="s">
        <v>94</v>
      </c>
      <c r="D1006" t="s">
        <v>28</v>
      </c>
      <c r="E1006" t="s">
        <v>82</v>
      </c>
      <c r="F1006" s="10">
        <f t="shared" si="15"/>
        <v>0</v>
      </c>
    </row>
    <row r="1007" spans="1:6" x14ac:dyDescent="0.35">
      <c r="A1007" t="s">
        <v>69</v>
      </c>
      <c r="B1007" t="str">
        <f>VLOOKUP(A1007,'Respondents Category'!A:B,2,FALSE)</f>
        <v>3. Jurisdictional Standard Setters</v>
      </c>
      <c r="C1007" t="s">
        <v>94</v>
      </c>
      <c r="D1007" t="s">
        <v>9</v>
      </c>
      <c r="E1007" t="s">
        <v>82</v>
      </c>
      <c r="F1007" s="10">
        <f t="shared" si="15"/>
        <v>0</v>
      </c>
    </row>
    <row r="1008" spans="1:6" x14ac:dyDescent="0.35">
      <c r="A1008" t="s">
        <v>69</v>
      </c>
      <c r="B1008" t="str">
        <f>VLOOKUP(A1008,'Respondents Category'!A:B,2,FALSE)</f>
        <v>3. Jurisdictional Standard Setters</v>
      </c>
      <c r="C1008" t="s">
        <v>94</v>
      </c>
      <c r="D1008" t="s">
        <v>46</v>
      </c>
      <c r="E1008" t="s">
        <v>82</v>
      </c>
      <c r="F1008" s="10">
        <f t="shared" si="15"/>
        <v>0</v>
      </c>
    </row>
    <row r="1009" spans="1:6" x14ac:dyDescent="0.35">
      <c r="A1009" t="s">
        <v>69</v>
      </c>
      <c r="B1009" t="str">
        <f>VLOOKUP(A1009,'Respondents Category'!A:B,2,FALSE)</f>
        <v>3. Jurisdictional Standard Setters</v>
      </c>
      <c r="C1009" t="s">
        <v>95</v>
      </c>
      <c r="D1009" t="s">
        <v>45</v>
      </c>
      <c r="E1009" t="s">
        <v>72</v>
      </c>
      <c r="F1009" s="10">
        <f t="shared" si="15"/>
        <v>1</v>
      </c>
    </row>
    <row r="1010" spans="1:6" x14ac:dyDescent="0.35">
      <c r="A1010" t="s">
        <v>69</v>
      </c>
      <c r="B1010" t="str">
        <f>VLOOKUP(A1010,'Respondents Category'!A:B,2,FALSE)</f>
        <v>3. Jurisdictional Standard Setters</v>
      </c>
      <c r="C1010" t="s">
        <v>95</v>
      </c>
      <c r="D1010" t="s">
        <v>40</v>
      </c>
      <c r="E1010" t="s">
        <v>82</v>
      </c>
      <c r="F1010" s="10">
        <f t="shared" si="15"/>
        <v>0</v>
      </c>
    </row>
    <row r="1011" spans="1:6" x14ac:dyDescent="0.35">
      <c r="A1011" t="s">
        <v>69</v>
      </c>
      <c r="B1011" t="str">
        <f>VLOOKUP(A1011,'Respondents Category'!A:B,2,FALSE)</f>
        <v>3. Jurisdictional Standard Setters</v>
      </c>
      <c r="C1011" t="s">
        <v>95</v>
      </c>
      <c r="D1011" t="s">
        <v>41</v>
      </c>
      <c r="E1011" t="s">
        <v>82</v>
      </c>
      <c r="F1011" s="10">
        <f t="shared" si="15"/>
        <v>0</v>
      </c>
    </row>
    <row r="1012" spans="1:6" x14ac:dyDescent="0.35">
      <c r="A1012" t="s">
        <v>69</v>
      </c>
      <c r="B1012" t="str">
        <f>VLOOKUP(A1012,'Respondents Category'!A:B,2,FALSE)</f>
        <v>3. Jurisdictional Standard Setters</v>
      </c>
      <c r="C1012" t="s">
        <v>95</v>
      </c>
      <c r="D1012" t="s">
        <v>11</v>
      </c>
      <c r="E1012" t="s">
        <v>82</v>
      </c>
      <c r="F1012" s="10">
        <f t="shared" si="15"/>
        <v>0</v>
      </c>
    </row>
    <row r="1013" spans="1:6" x14ac:dyDescent="0.35">
      <c r="A1013" t="s">
        <v>69</v>
      </c>
      <c r="B1013" t="str">
        <f>VLOOKUP(A1013,'Respondents Category'!A:B,2,FALSE)</f>
        <v>3. Jurisdictional Standard Setters</v>
      </c>
      <c r="C1013" t="s">
        <v>95</v>
      </c>
      <c r="D1013" t="s">
        <v>26</v>
      </c>
      <c r="E1013" t="s">
        <v>82</v>
      </c>
      <c r="F1013" s="10">
        <f t="shared" si="15"/>
        <v>0</v>
      </c>
    </row>
    <row r="1014" spans="1:6" x14ac:dyDescent="0.35">
      <c r="A1014" t="s">
        <v>69</v>
      </c>
      <c r="B1014" t="str">
        <f>VLOOKUP(A1014,'Respondents Category'!A:B,2,FALSE)</f>
        <v>3. Jurisdictional Standard Setters</v>
      </c>
      <c r="C1014" t="s">
        <v>96</v>
      </c>
      <c r="D1014" t="s">
        <v>58</v>
      </c>
      <c r="E1014" t="s">
        <v>72</v>
      </c>
      <c r="F1014" s="10">
        <f t="shared" si="15"/>
        <v>1</v>
      </c>
    </row>
    <row r="1015" spans="1:6" x14ac:dyDescent="0.35">
      <c r="A1015" t="s">
        <v>69</v>
      </c>
      <c r="B1015" t="str">
        <f>VLOOKUP(A1015,'Respondents Category'!A:B,2,FALSE)</f>
        <v>3. Jurisdictional Standard Setters</v>
      </c>
      <c r="C1015" t="s">
        <v>96</v>
      </c>
      <c r="D1015" t="s">
        <v>73</v>
      </c>
      <c r="E1015" t="s">
        <v>82</v>
      </c>
      <c r="F1015" s="10">
        <f t="shared" si="15"/>
        <v>0</v>
      </c>
    </row>
    <row r="1016" spans="1:6" x14ac:dyDescent="0.35">
      <c r="A1016" t="s">
        <v>69</v>
      </c>
      <c r="B1016" t="str">
        <f>VLOOKUP(A1016,'Respondents Category'!A:B,2,FALSE)</f>
        <v>3. Jurisdictional Standard Setters</v>
      </c>
      <c r="C1016" t="s">
        <v>96</v>
      </c>
      <c r="D1016" t="s">
        <v>6</v>
      </c>
      <c r="E1016" t="s">
        <v>82</v>
      </c>
      <c r="F1016" s="10">
        <f t="shared" si="15"/>
        <v>0</v>
      </c>
    </row>
    <row r="1017" spans="1:6" x14ac:dyDescent="0.35">
      <c r="A1017" t="s">
        <v>69</v>
      </c>
      <c r="B1017" t="str">
        <f>VLOOKUP(A1017,'Respondents Category'!A:B,2,FALSE)</f>
        <v>3. Jurisdictional Standard Setters</v>
      </c>
      <c r="C1017" t="s">
        <v>96</v>
      </c>
      <c r="D1017" t="s">
        <v>38</v>
      </c>
      <c r="E1017" t="s">
        <v>82</v>
      </c>
      <c r="F1017" s="10">
        <f t="shared" si="15"/>
        <v>0</v>
      </c>
    </row>
    <row r="1018" spans="1:6" x14ac:dyDescent="0.35">
      <c r="A1018" t="s">
        <v>69</v>
      </c>
      <c r="B1018" t="str">
        <f>VLOOKUP(A1018,'Respondents Category'!A:B,2,FALSE)</f>
        <v>3. Jurisdictional Standard Setters</v>
      </c>
      <c r="C1018" t="s">
        <v>96</v>
      </c>
      <c r="D1018" t="s">
        <v>80</v>
      </c>
      <c r="E1018" t="s">
        <v>82</v>
      </c>
      <c r="F1018" s="10">
        <f t="shared" si="15"/>
        <v>0</v>
      </c>
    </row>
    <row r="1019" spans="1:6" x14ac:dyDescent="0.35">
      <c r="A1019" t="s">
        <v>69</v>
      </c>
      <c r="B1019" t="str">
        <f>VLOOKUP(A1019,'Respondents Category'!A:B,2,FALSE)</f>
        <v>3. Jurisdictional Standard Setters</v>
      </c>
      <c r="C1019" t="s">
        <v>97</v>
      </c>
      <c r="D1019" t="s">
        <v>68</v>
      </c>
      <c r="E1019" t="s">
        <v>82</v>
      </c>
      <c r="F1019" s="10">
        <f t="shared" si="15"/>
        <v>0</v>
      </c>
    </row>
    <row r="1020" spans="1:6" x14ac:dyDescent="0.35">
      <c r="A1020" t="s">
        <v>69</v>
      </c>
      <c r="B1020" t="str">
        <f>VLOOKUP(A1020,'Respondents Category'!A:B,2,FALSE)</f>
        <v>3. Jurisdictional Standard Setters</v>
      </c>
      <c r="C1020" t="s">
        <v>97</v>
      </c>
      <c r="D1020" t="s">
        <v>37</v>
      </c>
      <c r="E1020" t="s">
        <v>72</v>
      </c>
      <c r="F1020" s="10">
        <f t="shared" si="15"/>
        <v>1</v>
      </c>
    </row>
    <row r="1021" spans="1:6" x14ac:dyDescent="0.35">
      <c r="A1021" t="s">
        <v>69</v>
      </c>
      <c r="B1021" t="str">
        <f>VLOOKUP(A1021,'Respondents Category'!A:B,2,FALSE)</f>
        <v>3. Jurisdictional Standard Setters</v>
      </c>
      <c r="C1021" t="s">
        <v>97</v>
      </c>
      <c r="D1021" t="s">
        <v>32</v>
      </c>
      <c r="E1021" t="s">
        <v>82</v>
      </c>
      <c r="F1021" s="10">
        <f t="shared" si="15"/>
        <v>0</v>
      </c>
    </row>
    <row r="1022" spans="1:6" x14ac:dyDescent="0.35">
      <c r="A1022" t="s">
        <v>69</v>
      </c>
      <c r="B1022" t="str">
        <f>VLOOKUP(A1022,'Respondents Category'!A:B,2,FALSE)</f>
        <v>3. Jurisdictional Standard Setters</v>
      </c>
      <c r="C1022" t="s">
        <v>98</v>
      </c>
      <c r="D1022" t="s">
        <v>15</v>
      </c>
      <c r="E1022" t="s">
        <v>82</v>
      </c>
      <c r="F1022" s="10">
        <f t="shared" si="15"/>
        <v>0</v>
      </c>
    </row>
    <row r="1023" spans="1:6" x14ac:dyDescent="0.35">
      <c r="A1023" t="s">
        <v>69</v>
      </c>
      <c r="B1023" t="str">
        <f>VLOOKUP(A1023,'Respondents Category'!A:B,2,FALSE)</f>
        <v>3. Jurisdictional Standard Setters</v>
      </c>
      <c r="C1023" t="s">
        <v>98</v>
      </c>
      <c r="D1023" t="s">
        <v>48</v>
      </c>
      <c r="E1023" t="s">
        <v>72</v>
      </c>
      <c r="F1023" s="10">
        <f t="shared" si="15"/>
        <v>1</v>
      </c>
    </row>
    <row r="1024" spans="1:6" x14ac:dyDescent="0.35">
      <c r="A1024" t="s">
        <v>69</v>
      </c>
      <c r="B1024" t="str">
        <f>VLOOKUP(A1024,'Respondents Category'!A:B,2,FALSE)</f>
        <v>3. Jurisdictional Standard Setters</v>
      </c>
      <c r="C1024" t="s">
        <v>99</v>
      </c>
      <c r="D1024" t="s">
        <v>53</v>
      </c>
      <c r="E1024" t="s">
        <v>82</v>
      </c>
      <c r="F1024" s="10">
        <f t="shared" si="15"/>
        <v>0</v>
      </c>
    </row>
    <row r="1025" spans="1:6" x14ac:dyDescent="0.35">
      <c r="A1025" t="s">
        <v>69</v>
      </c>
      <c r="B1025" t="str">
        <f>VLOOKUP(A1025,'Respondents Category'!A:B,2,FALSE)</f>
        <v>3. Jurisdictional Standard Setters</v>
      </c>
      <c r="C1025" t="s">
        <v>99</v>
      </c>
      <c r="D1025" t="s">
        <v>21</v>
      </c>
      <c r="E1025" t="s">
        <v>72</v>
      </c>
      <c r="F1025" s="10">
        <f t="shared" si="15"/>
        <v>1</v>
      </c>
    </row>
    <row r="1026" spans="1:6" x14ac:dyDescent="0.35">
      <c r="A1026" t="s">
        <v>51</v>
      </c>
      <c r="B1026" t="str">
        <f>VLOOKUP(A1026,'Respondents Category'!A:B,2,FALSE)</f>
        <v>4. Firm (Audit or Assurance Practitioners)</v>
      </c>
      <c r="C1026" t="s">
        <v>92</v>
      </c>
      <c r="D1026" t="s">
        <v>22</v>
      </c>
      <c r="E1026" t="s">
        <v>72</v>
      </c>
      <c r="F1026" s="10">
        <f t="shared" si="15"/>
        <v>1</v>
      </c>
    </row>
    <row r="1027" spans="1:6" x14ac:dyDescent="0.35">
      <c r="A1027" t="s">
        <v>51</v>
      </c>
      <c r="B1027" t="str">
        <f>VLOOKUP(A1027,'Respondents Category'!A:B,2,FALSE)</f>
        <v>4. Firm (Audit or Assurance Practitioners)</v>
      </c>
      <c r="C1027" t="s">
        <v>92</v>
      </c>
      <c r="D1027" t="s">
        <v>25</v>
      </c>
      <c r="E1027" t="s">
        <v>82</v>
      </c>
      <c r="F1027" s="10">
        <f t="shared" ref="F1027:F1090" si="16">IF(E1027="Yes",1,0)</f>
        <v>0</v>
      </c>
    </row>
    <row r="1028" spans="1:6" x14ac:dyDescent="0.35">
      <c r="A1028" t="s">
        <v>51</v>
      </c>
      <c r="B1028" t="str">
        <f>VLOOKUP(A1028,'Respondents Category'!A:B,2,FALSE)</f>
        <v>4. Firm (Audit or Assurance Practitioners)</v>
      </c>
      <c r="C1028" t="s">
        <v>92</v>
      </c>
      <c r="D1028" t="s">
        <v>10</v>
      </c>
      <c r="E1028" t="s">
        <v>82</v>
      </c>
      <c r="F1028" s="10">
        <f t="shared" si="16"/>
        <v>0</v>
      </c>
    </row>
    <row r="1029" spans="1:6" x14ac:dyDescent="0.35">
      <c r="A1029" t="s">
        <v>51</v>
      </c>
      <c r="B1029" t="str">
        <f>VLOOKUP(A1029,'Respondents Category'!A:B,2,FALSE)</f>
        <v>4. Firm (Audit or Assurance Practitioners)</v>
      </c>
      <c r="C1029" t="s">
        <v>92</v>
      </c>
      <c r="D1029" t="s">
        <v>30</v>
      </c>
      <c r="E1029" t="s">
        <v>82</v>
      </c>
      <c r="F1029" s="10">
        <f t="shared" si="16"/>
        <v>0</v>
      </c>
    </row>
    <row r="1030" spans="1:6" x14ac:dyDescent="0.35">
      <c r="A1030" t="s">
        <v>51</v>
      </c>
      <c r="B1030" t="str">
        <f>VLOOKUP(A1030,'Respondents Category'!A:B,2,FALSE)</f>
        <v>4. Firm (Audit or Assurance Practitioners)</v>
      </c>
      <c r="C1030" t="s">
        <v>92</v>
      </c>
      <c r="D1030" t="s">
        <v>42</v>
      </c>
      <c r="E1030" t="s">
        <v>82</v>
      </c>
      <c r="F1030" s="10">
        <f t="shared" si="16"/>
        <v>0</v>
      </c>
    </row>
    <row r="1031" spans="1:6" x14ac:dyDescent="0.35">
      <c r="A1031" t="s">
        <v>51</v>
      </c>
      <c r="B1031" t="str">
        <f>VLOOKUP(A1031,'Respondents Category'!A:B,2,FALSE)</f>
        <v>4. Firm (Audit or Assurance Practitioners)</v>
      </c>
      <c r="C1031" t="s">
        <v>93</v>
      </c>
      <c r="D1031" t="s">
        <v>34</v>
      </c>
      <c r="E1031" t="s">
        <v>72</v>
      </c>
      <c r="F1031" s="10">
        <f t="shared" si="16"/>
        <v>1</v>
      </c>
    </row>
    <row r="1032" spans="1:6" x14ac:dyDescent="0.35">
      <c r="A1032" t="s">
        <v>51</v>
      </c>
      <c r="B1032" t="str">
        <f>VLOOKUP(A1032,'Respondents Category'!A:B,2,FALSE)</f>
        <v>4. Firm (Audit or Assurance Practitioners)</v>
      </c>
      <c r="C1032" t="s">
        <v>93</v>
      </c>
      <c r="D1032" t="s">
        <v>18</v>
      </c>
      <c r="E1032" t="s">
        <v>82</v>
      </c>
      <c r="F1032" s="10">
        <f t="shared" si="16"/>
        <v>0</v>
      </c>
    </row>
    <row r="1033" spans="1:6" x14ac:dyDescent="0.35">
      <c r="A1033" t="s">
        <v>51</v>
      </c>
      <c r="B1033" t="str">
        <f>VLOOKUP(A1033,'Respondents Category'!A:B,2,FALSE)</f>
        <v>4. Firm (Audit or Assurance Practitioners)</v>
      </c>
      <c r="C1033" t="s">
        <v>93</v>
      </c>
      <c r="D1033" t="s">
        <v>27</v>
      </c>
      <c r="E1033" t="s">
        <v>82</v>
      </c>
      <c r="F1033" s="10">
        <f t="shared" si="16"/>
        <v>0</v>
      </c>
    </row>
    <row r="1034" spans="1:6" x14ac:dyDescent="0.35">
      <c r="A1034" t="s">
        <v>51</v>
      </c>
      <c r="B1034" t="str">
        <f>VLOOKUP(A1034,'Respondents Category'!A:B,2,FALSE)</f>
        <v>4. Firm (Audit or Assurance Practitioners)</v>
      </c>
      <c r="C1034" t="s">
        <v>93</v>
      </c>
      <c r="D1034" t="s">
        <v>3</v>
      </c>
      <c r="E1034" t="s">
        <v>82</v>
      </c>
      <c r="F1034" s="10">
        <f t="shared" si="16"/>
        <v>0</v>
      </c>
    </row>
    <row r="1035" spans="1:6" x14ac:dyDescent="0.35">
      <c r="A1035" t="s">
        <v>51</v>
      </c>
      <c r="B1035" t="str">
        <f>VLOOKUP(A1035,'Respondents Category'!A:B,2,FALSE)</f>
        <v>4. Firm (Audit or Assurance Practitioners)</v>
      </c>
      <c r="C1035" t="s">
        <v>93</v>
      </c>
      <c r="D1035" t="s">
        <v>55</v>
      </c>
      <c r="E1035" t="s">
        <v>82</v>
      </c>
      <c r="F1035" s="10">
        <f t="shared" si="16"/>
        <v>0</v>
      </c>
    </row>
    <row r="1036" spans="1:6" x14ac:dyDescent="0.35">
      <c r="A1036" t="s">
        <v>51</v>
      </c>
      <c r="B1036" t="str">
        <f>VLOOKUP(A1036,'Respondents Category'!A:B,2,FALSE)</f>
        <v>4. Firm (Audit or Assurance Practitioners)</v>
      </c>
      <c r="C1036" t="s">
        <v>94</v>
      </c>
      <c r="D1036" t="s">
        <v>23</v>
      </c>
      <c r="E1036" t="s">
        <v>82</v>
      </c>
      <c r="F1036" s="10">
        <f t="shared" si="16"/>
        <v>0</v>
      </c>
    </row>
    <row r="1037" spans="1:6" x14ac:dyDescent="0.35">
      <c r="A1037" t="s">
        <v>51</v>
      </c>
      <c r="B1037" t="str">
        <f>VLOOKUP(A1037,'Respondents Category'!A:B,2,FALSE)</f>
        <v>4. Firm (Audit or Assurance Practitioners)</v>
      </c>
      <c r="C1037" t="s">
        <v>94</v>
      </c>
      <c r="D1037" t="s">
        <v>19</v>
      </c>
      <c r="E1037" t="s">
        <v>72</v>
      </c>
      <c r="F1037" s="10">
        <f t="shared" si="16"/>
        <v>1</v>
      </c>
    </row>
    <row r="1038" spans="1:6" x14ac:dyDescent="0.35">
      <c r="A1038" t="s">
        <v>51</v>
      </c>
      <c r="B1038" t="str">
        <f>VLOOKUP(A1038,'Respondents Category'!A:B,2,FALSE)</f>
        <v>4. Firm (Audit or Assurance Practitioners)</v>
      </c>
      <c r="C1038" t="s">
        <v>94</v>
      </c>
      <c r="D1038" t="s">
        <v>28</v>
      </c>
      <c r="E1038" t="s">
        <v>82</v>
      </c>
      <c r="F1038" s="10">
        <f t="shared" si="16"/>
        <v>0</v>
      </c>
    </row>
    <row r="1039" spans="1:6" x14ac:dyDescent="0.35">
      <c r="A1039" t="s">
        <v>51</v>
      </c>
      <c r="B1039" t="str">
        <f>VLOOKUP(A1039,'Respondents Category'!A:B,2,FALSE)</f>
        <v>4. Firm (Audit or Assurance Practitioners)</v>
      </c>
      <c r="C1039" t="s">
        <v>94</v>
      </c>
      <c r="D1039" t="s">
        <v>9</v>
      </c>
      <c r="E1039" t="s">
        <v>82</v>
      </c>
      <c r="F1039" s="10">
        <f t="shared" si="16"/>
        <v>0</v>
      </c>
    </row>
    <row r="1040" spans="1:6" x14ac:dyDescent="0.35">
      <c r="A1040" t="s">
        <v>51</v>
      </c>
      <c r="B1040" t="str">
        <f>VLOOKUP(A1040,'Respondents Category'!A:B,2,FALSE)</f>
        <v>4. Firm (Audit or Assurance Practitioners)</v>
      </c>
      <c r="C1040" t="s">
        <v>94</v>
      </c>
      <c r="D1040" t="s">
        <v>46</v>
      </c>
      <c r="E1040" t="s">
        <v>82</v>
      </c>
      <c r="F1040" s="10">
        <f t="shared" si="16"/>
        <v>0</v>
      </c>
    </row>
    <row r="1041" spans="1:6" x14ac:dyDescent="0.35">
      <c r="A1041" t="s">
        <v>51</v>
      </c>
      <c r="B1041" t="str">
        <f>VLOOKUP(A1041,'Respondents Category'!A:B,2,FALSE)</f>
        <v>4. Firm (Audit or Assurance Practitioners)</v>
      </c>
      <c r="C1041" t="s">
        <v>95</v>
      </c>
      <c r="D1041" t="s">
        <v>45</v>
      </c>
      <c r="E1041" t="s">
        <v>72</v>
      </c>
      <c r="F1041" s="10">
        <f t="shared" si="16"/>
        <v>1</v>
      </c>
    </row>
    <row r="1042" spans="1:6" x14ac:dyDescent="0.35">
      <c r="A1042" t="s">
        <v>51</v>
      </c>
      <c r="B1042" t="str">
        <f>VLOOKUP(A1042,'Respondents Category'!A:B,2,FALSE)</f>
        <v>4. Firm (Audit or Assurance Practitioners)</v>
      </c>
      <c r="C1042" t="s">
        <v>95</v>
      </c>
      <c r="D1042" t="s">
        <v>40</v>
      </c>
      <c r="E1042" t="s">
        <v>82</v>
      </c>
      <c r="F1042" s="10">
        <f t="shared" si="16"/>
        <v>0</v>
      </c>
    </row>
    <row r="1043" spans="1:6" x14ac:dyDescent="0.35">
      <c r="A1043" t="s">
        <v>51</v>
      </c>
      <c r="B1043" t="str">
        <f>VLOOKUP(A1043,'Respondents Category'!A:B,2,FALSE)</f>
        <v>4. Firm (Audit or Assurance Practitioners)</v>
      </c>
      <c r="C1043" t="s">
        <v>95</v>
      </c>
      <c r="D1043" t="s">
        <v>41</v>
      </c>
      <c r="E1043" t="s">
        <v>82</v>
      </c>
      <c r="F1043" s="10">
        <f t="shared" si="16"/>
        <v>0</v>
      </c>
    </row>
    <row r="1044" spans="1:6" x14ac:dyDescent="0.35">
      <c r="A1044" t="s">
        <v>51</v>
      </c>
      <c r="B1044" t="str">
        <f>VLOOKUP(A1044,'Respondents Category'!A:B,2,FALSE)</f>
        <v>4. Firm (Audit or Assurance Practitioners)</v>
      </c>
      <c r="C1044" t="s">
        <v>95</v>
      </c>
      <c r="D1044" t="s">
        <v>11</v>
      </c>
      <c r="E1044" t="s">
        <v>82</v>
      </c>
      <c r="F1044" s="10">
        <f t="shared" si="16"/>
        <v>0</v>
      </c>
    </row>
    <row r="1045" spans="1:6" x14ac:dyDescent="0.35">
      <c r="A1045" t="s">
        <v>51</v>
      </c>
      <c r="B1045" t="str">
        <f>VLOOKUP(A1045,'Respondents Category'!A:B,2,FALSE)</f>
        <v>4. Firm (Audit or Assurance Practitioners)</v>
      </c>
      <c r="C1045" t="s">
        <v>95</v>
      </c>
      <c r="D1045" t="s">
        <v>26</v>
      </c>
      <c r="E1045" t="s">
        <v>82</v>
      </c>
      <c r="F1045" s="10">
        <f t="shared" si="16"/>
        <v>0</v>
      </c>
    </row>
    <row r="1046" spans="1:6" x14ac:dyDescent="0.35">
      <c r="A1046" t="s">
        <v>51</v>
      </c>
      <c r="B1046" t="str">
        <f>VLOOKUP(A1046,'Respondents Category'!A:B,2,FALSE)</f>
        <v>4. Firm (Audit or Assurance Practitioners)</v>
      </c>
      <c r="C1046" t="s">
        <v>96</v>
      </c>
      <c r="D1046" t="s">
        <v>58</v>
      </c>
      <c r="E1046" t="s">
        <v>72</v>
      </c>
      <c r="F1046" s="10">
        <f t="shared" si="16"/>
        <v>1</v>
      </c>
    </row>
    <row r="1047" spans="1:6" x14ac:dyDescent="0.35">
      <c r="A1047" t="s">
        <v>51</v>
      </c>
      <c r="B1047" t="str">
        <f>VLOOKUP(A1047,'Respondents Category'!A:B,2,FALSE)</f>
        <v>4. Firm (Audit or Assurance Practitioners)</v>
      </c>
      <c r="C1047" t="s">
        <v>96</v>
      </c>
      <c r="D1047" t="s">
        <v>73</v>
      </c>
      <c r="E1047" t="s">
        <v>82</v>
      </c>
      <c r="F1047" s="10">
        <f t="shared" si="16"/>
        <v>0</v>
      </c>
    </row>
    <row r="1048" spans="1:6" x14ac:dyDescent="0.35">
      <c r="A1048" t="s">
        <v>51</v>
      </c>
      <c r="B1048" t="str">
        <f>VLOOKUP(A1048,'Respondents Category'!A:B,2,FALSE)</f>
        <v>4. Firm (Audit or Assurance Practitioners)</v>
      </c>
      <c r="C1048" t="s">
        <v>96</v>
      </c>
      <c r="D1048" t="s">
        <v>6</v>
      </c>
      <c r="E1048" t="s">
        <v>82</v>
      </c>
      <c r="F1048" s="10">
        <f t="shared" si="16"/>
        <v>0</v>
      </c>
    </row>
    <row r="1049" spans="1:6" x14ac:dyDescent="0.35">
      <c r="A1049" t="s">
        <v>51</v>
      </c>
      <c r="B1049" t="str">
        <f>VLOOKUP(A1049,'Respondents Category'!A:B,2,FALSE)</f>
        <v>4. Firm (Audit or Assurance Practitioners)</v>
      </c>
      <c r="C1049" t="s">
        <v>96</v>
      </c>
      <c r="D1049" t="s">
        <v>38</v>
      </c>
      <c r="E1049" t="s">
        <v>82</v>
      </c>
      <c r="F1049" s="10">
        <f t="shared" si="16"/>
        <v>0</v>
      </c>
    </row>
    <row r="1050" spans="1:6" x14ac:dyDescent="0.35">
      <c r="A1050" t="s">
        <v>51</v>
      </c>
      <c r="B1050" t="str">
        <f>VLOOKUP(A1050,'Respondents Category'!A:B,2,FALSE)</f>
        <v>4. Firm (Audit or Assurance Practitioners)</v>
      </c>
      <c r="C1050" t="s">
        <v>96</v>
      </c>
      <c r="D1050" t="s">
        <v>80</v>
      </c>
      <c r="E1050" t="s">
        <v>82</v>
      </c>
      <c r="F1050" s="10">
        <f t="shared" si="16"/>
        <v>0</v>
      </c>
    </row>
    <row r="1051" spans="1:6" x14ac:dyDescent="0.35">
      <c r="A1051" t="s">
        <v>51</v>
      </c>
      <c r="B1051" t="str">
        <f>VLOOKUP(A1051,'Respondents Category'!A:B,2,FALSE)</f>
        <v>4. Firm (Audit or Assurance Practitioners)</v>
      </c>
      <c r="C1051" t="s">
        <v>97</v>
      </c>
      <c r="D1051" t="s">
        <v>68</v>
      </c>
      <c r="E1051" t="s">
        <v>72</v>
      </c>
      <c r="F1051" s="10">
        <f t="shared" si="16"/>
        <v>1</v>
      </c>
    </row>
    <row r="1052" spans="1:6" x14ac:dyDescent="0.35">
      <c r="A1052" t="s">
        <v>51</v>
      </c>
      <c r="B1052" t="str">
        <f>VLOOKUP(A1052,'Respondents Category'!A:B,2,FALSE)</f>
        <v>4. Firm (Audit or Assurance Practitioners)</v>
      </c>
      <c r="C1052" t="s">
        <v>97</v>
      </c>
      <c r="D1052" t="s">
        <v>37</v>
      </c>
      <c r="E1052" t="s">
        <v>82</v>
      </c>
      <c r="F1052" s="10">
        <f t="shared" si="16"/>
        <v>0</v>
      </c>
    </row>
    <row r="1053" spans="1:6" x14ac:dyDescent="0.35">
      <c r="A1053" t="s">
        <v>51</v>
      </c>
      <c r="B1053" t="str">
        <f>VLOOKUP(A1053,'Respondents Category'!A:B,2,FALSE)</f>
        <v>4. Firm (Audit or Assurance Practitioners)</v>
      </c>
      <c r="C1053" t="s">
        <v>97</v>
      </c>
      <c r="D1053" t="s">
        <v>32</v>
      </c>
      <c r="E1053" t="s">
        <v>82</v>
      </c>
      <c r="F1053" s="10">
        <f t="shared" si="16"/>
        <v>0</v>
      </c>
    </row>
    <row r="1054" spans="1:6" x14ac:dyDescent="0.35">
      <c r="A1054" t="s">
        <v>51</v>
      </c>
      <c r="B1054" t="str">
        <f>VLOOKUP(A1054,'Respondents Category'!A:B,2,FALSE)</f>
        <v>4. Firm (Audit or Assurance Practitioners)</v>
      </c>
      <c r="C1054" t="s">
        <v>98</v>
      </c>
      <c r="D1054" t="s">
        <v>15</v>
      </c>
      <c r="E1054" t="s">
        <v>82</v>
      </c>
      <c r="F1054" s="10">
        <f t="shared" si="16"/>
        <v>0</v>
      </c>
    </row>
    <row r="1055" spans="1:6" x14ac:dyDescent="0.35">
      <c r="A1055" t="s">
        <v>51</v>
      </c>
      <c r="B1055" t="str">
        <f>VLOOKUP(A1055,'Respondents Category'!A:B,2,FALSE)</f>
        <v>4. Firm (Audit or Assurance Practitioners)</v>
      </c>
      <c r="C1055" t="s">
        <v>98</v>
      </c>
      <c r="D1055" t="s">
        <v>48</v>
      </c>
      <c r="E1055" t="s">
        <v>72</v>
      </c>
      <c r="F1055" s="10">
        <f t="shared" si="16"/>
        <v>1</v>
      </c>
    </row>
    <row r="1056" spans="1:6" x14ac:dyDescent="0.35">
      <c r="A1056" t="s">
        <v>51</v>
      </c>
      <c r="B1056" t="str">
        <f>VLOOKUP(A1056,'Respondents Category'!A:B,2,FALSE)</f>
        <v>4. Firm (Audit or Assurance Practitioners)</v>
      </c>
      <c r="C1056" t="s">
        <v>99</v>
      </c>
      <c r="D1056" t="s">
        <v>53</v>
      </c>
      <c r="E1056" t="s">
        <v>82</v>
      </c>
      <c r="F1056" s="10">
        <f t="shared" si="16"/>
        <v>0</v>
      </c>
    </row>
    <row r="1057" spans="1:6" x14ac:dyDescent="0.35">
      <c r="A1057" t="s">
        <v>51</v>
      </c>
      <c r="B1057" t="str">
        <f>VLOOKUP(A1057,'Respondents Category'!A:B,2,FALSE)</f>
        <v>4. Firm (Audit or Assurance Practitioners)</v>
      </c>
      <c r="C1057" t="s">
        <v>99</v>
      </c>
      <c r="D1057" t="s">
        <v>21</v>
      </c>
      <c r="E1057" t="s">
        <v>72</v>
      </c>
      <c r="F1057" s="10">
        <f t="shared" si="16"/>
        <v>1</v>
      </c>
    </row>
    <row r="1058" spans="1:6" x14ac:dyDescent="0.35">
      <c r="A1058" t="s">
        <v>35</v>
      </c>
      <c r="B1058" t="str">
        <f>VLOOKUP(A1058,'Respondents Category'!A:B,2,FALSE)</f>
        <v>5. Professional Accountancy or Other Professional Organizations</v>
      </c>
      <c r="C1058" t="s">
        <v>92</v>
      </c>
      <c r="D1058" t="s">
        <v>22</v>
      </c>
      <c r="E1058" t="s">
        <v>72</v>
      </c>
      <c r="F1058" s="10">
        <f t="shared" si="16"/>
        <v>1</v>
      </c>
    </row>
    <row r="1059" spans="1:6" x14ac:dyDescent="0.35">
      <c r="A1059" t="s">
        <v>35</v>
      </c>
      <c r="B1059" t="str">
        <f>VLOOKUP(A1059,'Respondents Category'!A:B,2,FALSE)</f>
        <v>5. Professional Accountancy or Other Professional Organizations</v>
      </c>
      <c r="C1059" t="s">
        <v>92</v>
      </c>
      <c r="D1059" t="s">
        <v>25</v>
      </c>
      <c r="E1059" t="s">
        <v>82</v>
      </c>
      <c r="F1059" s="10">
        <f t="shared" si="16"/>
        <v>0</v>
      </c>
    </row>
    <row r="1060" spans="1:6" x14ac:dyDescent="0.35">
      <c r="A1060" t="s">
        <v>35</v>
      </c>
      <c r="B1060" t="str">
        <f>VLOOKUP(A1060,'Respondents Category'!A:B,2,FALSE)</f>
        <v>5. Professional Accountancy or Other Professional Organizations</v>
      </c>
      <c r="C1060" t="s">
        <v>92</v>
      </c>
      <c r="D1060" t="s">
        <v>10</v>
      </c>
      <c r="E1060" t="s">
        <v>82</v>
      </c>
      <c r="F1060" s="10">
        <f t="shared" si="16"/>
        <v>0</v>
      </c>
    </row>
    <row r="1061" spans="1:6" x14ac:dyDescent="0.35">
      <c r="A1061" t="s">
        <v>35</v>
      </c>
      <c r="B1061" t="str">
        <f>VLOOKUP(A1061,'Respondents Category'!A:B,2,FALSE)</f>
        <v>5. Professional Accountancy or Other Professional Organizations</v>
      </c>
      <c r="C1061" t="s">
        <v>92</v>
      </c>
      <c r="D1061" t="s">
        <v>30</v>
      </c>
      <c r="E1061" t="s">
        <v>82</v>
      </c>
      <c r="F1061" s="10">
        <f t="shared" si="16"/>
        <v>0</v>
      </c>
    </row>
    <row r="1062" spans="1:6" x14ac:dyDescent="0.35">
      <c r="A1062" t="s">
        <v>35</v>
      </c>
      <c r="B1062" t="str">
        <f>VLOOKUP(A1062,'Respondents Category'!A:B,2,FALSE)</f>
        <v>5. Professional Accountancy or Other Professional Organizations</v>
      </c>
      <c r="C1062" t="s">
        <v>92</v>
      </c>
      <c r="D1062" t="s">
        <v>42</v>
      </c>
      <c r="E1062" t="s">
        <v>82</v>
      </c>
      <c r="F1062" s="10">
        <f t="shared" si="16"/>
        <v>0</v>
      </c>
    </row>
    <row r="1063" spans="1:6" x14ac:dyDescent="0.35">
      <c r="A1063" t="s">
        <v>35</v>
      </c>
      <c r="B1063" t="str">
        <f>VLOOKUP(A1063,'Respondents Category'!A:B,2,FALSE)</f>
        <v>5. Professional Accountancy or Other Professional Organizations</v>
      </c>
      <c r="C1063" t="s">
        <v>93</v>
      </c>
      <c r="D1063" t="s">
        <v>34</v>
      </c>
      <c r="E1063" t="s">
        <v>72</v>
      </c>
      <c r="F1063" s="10">
        <f t="shared" si="16"/>
        <v>1</v>
      </c>
    </row>
    <row r="1064" spans="1:6" x14ac:dyDescent="0.35">
      <c r="A1064" t="s">
        <v>35</v>
      </c>
      <c r="B1064" t="str">
        <f>VLOOKUP(A1064,'Respondents Category'!A:B,2,FALSE)</f>
        <v>5. Professional Accountancy or Other Professional Organizations</v>
      </c>
      <c r="C1064" t="s">
        <v>93</v>
      </c>
      <c r="D1064" t="s">
        <v>18</v>
      </c>
      <c r="E1064" t="s">
        <v>82</v>
      </c>
      <c r="F1064" s="10">
        <f t="shared" si="16"/>
        <v>0</v>
      </c>
    </row>
    <row r="1065" spans="1:6" x14ac:dyDescent="0.35">
      <c r="A1065" t="s">
        <v>35</v>
      </c>
      <c r="B1065" t="str">
        <f>VLOOKUP(A1065,'Respondents Category'!A:B,2,FALSE)</f>
        <v>5. Professional Accountancy or Other Professional Organizations</v>
      </c>
      <c r="C1065" t="s">
        <v>93</v>
      </c>
      <c r="D1065" t="s">
        <v>27</v>
      </c>
      <c r="E1065" t="s">
        <v>82</v>
      </c>
      <c r="F1065" s="10">
        <f t="shared" si="16"/>
        <v>0</v>
      </c>
    </row>
    <row r="1066" spans="1:6" x14ac:dyDescent="0.35">
      <c r="A1066" t="s">
        <v>35</v>
      </c>
      <c r="B1066" t="str">
        <f>VLOOKUP(A1066,'Respondents Category'!A:B,2,FALSE)</f>
        <v>5. Professional Accountancy or Other Professional Organizations</v>
      </c>
      <c r="C1066" t="s">
        <v>93</v>
      </c>
      <c r="D1066" t="s">
        <v>3</v>
      </c>
      <c r="E1066" t="s">
        <v>82</v>
      </c>
      <c r="F1066" s="10">
        <f t="shared" si="16"/>
        <v>0</v>
      </c>
    </row>
    <row r="1067" spans="1:6" x14ac:dyDescent="0.35">
      <c r="A1067" t="s">
        <v>35</v>
      </c>
      <c r="B1067" t="str">
        <f>VLOOKUP(A1067,'Respondents Category'!A:B,2,FALSE)</f>
        <v>5. Professional Accountancy or Other Professional Organizations</v>
      </c>
      <c r="C1067" t="s">
        <v>93</v>
      </c>
      <c r="D1067" t="s">
        <v>55</v>
      </c>
      <c r="E1067" t="s">
        <v>82</v>
      </c>
      <c r="F1067" s="10">
        <f t="shared" si="16"/>
        <v>0</v>
      </c>
    </row>
    <row r="1068" spans="1:6" x14ac:dyDescent="0.35">
      <c r="A1068" t="s">
        <v>35</v>
      </c>
      <c r="B1068" t="str">
        <f>VLOOKUP(A1068,'Respondents Category'!A:B,2,FALSE)</f>
        <v>5. Professional Accountancy or Other Professional Organizations</v>
      </c>
      <c r="C1068" t="s">
        <v>94</v>
      </c>
      <c r="D1068" t="s">
        <v>23</v>
      </c>
      <c r="E1068" t="s">
        <v>72</v>
      </c>
      <c r="F1068" s="10">
        <f t="shared" si="16"/>
        <v>1</v>
      </c>
    </row>
    <row r="1069" spans="1:6" x14ac:dyDescent="0.35">
      <c r="A1069" t="s">
        <v>35</v>
      </c>
      <c r="B1069" t="str">
        <f>VLOOKUP(A1069,'Respondents Category'!A:B,2,FALSE)</f>
        <v>5. Professional Accountancy or Other Professional Organizations</v>
      </c>
      <c r="C1069" t="s">
        <v>94</v>
      </c>
      <c r="D1069" t="s">
        <v>19</v>
      </c>
      <c r="E1069" t="s">
        <v>82</v>
      </c>
      <c r="F1069" s="10">
        <f t="shared" si="16"/>
        <v>0</v>
      </c>
    </row>
    <row r="1070" spans="1:6" x14ac:dyDescent="0.35">
      <c r="A1070" t="s">
        <v>35</v>
      </c>
      <c r="B1070" t="str">
        <f>VLOOKUP(A1070,'Respondents Category'!A:B,2,FALSE)</f>
        <v>5. Professional Accountancy or Other Professional Organizations</v>
      </c>
      <c r="C1070" t="s">
        <v>94</v>
      </c>
      <c r="D1070" t="s">
        <v>28</v>
      </c>
      <c r="E1070" t="s">
        <v>82</v>
      </c>
      <c r="F1070" s="10">
        <f t="shared" si="16"/>
        <v>0</v>
      </c>
    </row>
    <row r="1071" spans="1:6" x14ac:dyDescent="0.35">
      <c r="A1071" t="s">
        <v>35</v>
      </c>
      <c r="B1071" t="str">
        <f>VLOOKUP(A1071,'Respondents Category'!A:B,2,FALSE)</f>
        <v>5. Professional Accountancy or Other Professional Organizations</v>
      </c>
      <c r="C1071" t="s">
        <v>94</v>
      </c>
      <c r="D1071" t="s">
        <v>9</v>
      </c>
      <c r="E1071" t="s">
        <v>82</v>
      </c>
      <c r="F1071" s="10">
        <f t="shared" si="16"/>
        <v>0</v>
      </c>
    </row>
    <row r="1072" spans="1:6" x14ac:dyDescent="0.35">
      <c r="A1072" t="s">
        <v>35</v>
      </c>
      <c r="B1072" t="str">
        <f>VLOOKUP(A1072,'Respondents Category'!A:B,2,FALSE)</f>
        <v>5. Professional Accountancy or Other Professional Organizations</v>
      </c>
      <c r="C1072" t="s">
        <v>94</v>
      </c>
      <c r="D1072" t="s">
        <v>46</v>
      </c>
      <c r="E1072" t="s">
        <v>82</v>
      </c>
      <c r="F1072" s="10">
        <f t="shared" si="16"/>
        <v>0</v>
      </c>
    </row>
    <row r="1073" spans="1:6" x14ac:dyDescent="0.35">
      <c r="A1073" t="s">
        <v>35</v>
      </c>
      <c r="B1073" t="str">
        <f>VLOOKUP(A1073,'Respondents Category'!A:B,2,FALSE)</f>
        <v>5. Professional Accountancy or Other Professional Organizations</v>
      </c>
      <c r="C1073" t="s">
        <v>95</v>
      </c>
      <c r="D1073" t="s">
        <v>45</v>
      </c>
      <c r="E1073" t="s">
        <v>72</v>
      </c>
      <c r="F1073" s="10">
        <f t="shared" si="16"/>
        <v>1</v>
      </c>
    </row>
    <row r="1074" spans="1:6" x14ac:dyDescent="0.35">
      <c r="A1074" t="s">
        <v>35</v>
      </c>
      <c r="B1074" t="str">
        <f>VLOOKUP(A1074,'Respondents Category'!A:B,2,FALSE)</f>
        <v>5. Professional Accountancy or Other Professional Organizations</v>
      </c>
      <c r="C1074" t="s">
        <v>95</v>
      </c>
      <c r="D1074" t="s">
        <v>40</v>
      </c>
      <c r="E1074" t="s">
        <v>82</v>
      </c>
      <c r="F1074" s="10">
        <f t="shared" si="16"/>
        <v>0</v>
      </c>
    </row>
    <row r="1075" spans="1:6" x14ac:dyDescent="0.35">
      <c r="A1075" t="s">
        <v>35</v>
      </c>
      <c r="B1075" t="str">
        <f>VLOOKUP(A1075,'Respondents Category'!A:B,2,FALSE)</f>
        <v>5. Professional Accountancy or Other Professional Organizations</v>
      </c>
      <c r="C1075" t="s">
        <v>95</v>
      </c>
      <c r="D1075" t="s">
        <v>41</v>
      </c>
      <c r="E1075" t="s">
        <v>82</v>
      </c>
      <c r="F1075" s="10">
        <f t="shared" si="16"/>
        <v>0</v>
      </c>
    </row>
    <row r="1076" spans="1:6" x14ac:dyDescent="0.35">
      <c r="A1076" t="s">
        <v>35</v>
      </c>
      <c r="B1076" t="str">
        <f>VLOOKUP(A1076,'Respondents Category'!A:B,2,FALSE)</f>
        <v>5. Professional Accountancy or Other Professional Organizations</v>
      </c>
      <c r="C1076" t="s">
        <v>95</v>
      </c>
      <c r="D1076" t="s">
        <v>11</v>
      </c>
      <c r="E1076" t="s">
        <v>82</v>
      </c>
      <c r="F1076" s="10">
        <f t="shared" si="16"/>
        <v>0</v>
      </c>
    </row>
    <row r="1077" spans="1:6" x14ac:dyDescent="0.35">
      <c r="A1077" t="s">
        <v>35</v>
      </c>
      <c r="B1077" t="str">
        <f>VLOOKUP(A1077,'Respondents Category'!A:B,2,FALSE)</f>
        <v>5. Professional Accountancy or Other Professional Organizations</v>
      </c>
      <c r="C1077" t="s">
        <v>95</v>
      </c>
      <c r="D1077" t="s">
        <v>26</v>
      </c>
      <c r="E1077" t="s">
        <v>82</v>
      </c>
      <c r="F1077" s="10">
        <f t="shared" si="16"/>
        <v>0</v>
      </c>
    </row>
    <row r="1078" spans="1:6" x14ac:dyDescent="0.35">
      <c r="A1078" t="s">
        <v>35</v>
      </c>
      <c r="B1078" t="str">
        <f>VLOOKUP(A1078,'Respondents Category'!A:B,2,FALSE)</f>
        <v>5. Professional Accountancy or Other Professional Organizations</v>
      </c>
      <c r="C1078" t="s">
        <v>96</v>
      </c>
      <c r="D1078" t="s">
        <v>58</v>
      </c>
      <c r="E1078" t="s">
        <v>72</v>
      </c>
      <c r="F1078" s="10">
        <f t="shared" si="16"/>
        <v>1</v>
      </c>
    </row>
    <row r="1079" spans="1:6" x14ac:dyDescent="0.35">
      <c r="A1079" t="s">
        <v>35</v>
      </c>
      <c r="B1079" t="str">
        <f>VLOOKUP(A1079,'Respondents Category'!A:B,2,FALSE)</f>
        <v>5. Professional Accountancy or Other Professional Organizations</v>
      </c>
      <c r="C1079" t="s">
        <v>96</v>
      </c>
      <c r="D1079" t="s">
        <v>73</v>
      </c>
      <c r="E1079" t="s">
        <v>82</v>
      </c>
      <c r="F1079" s="10">
        <f t="shared" si="16"/>
        <v>0</v>
      </c>
    </row>
    <row r="1080" spans="1:6" x14ac:dyDescent="0.35">
      <c r="A1080" t="s">
        <v>35</v>
      </c>
      <c r="B1080" t="str">
        <f>VLOOKUP(A1080,'Respondents Category'!A:B,2,FALSE)</f>
        <v>5. Professional Accountancy or Other Professional Organizations</v>
      </c>
      <c r="C1080" t="s">
        <v>96</v>
      </c>
      <c r="D1080" t="s">
        <v>6</v>
      </c>
      <c r="E1080" t="s">
        <v>82</v>
      </c>
      <c r="F1080" s="10">
        <f t="shared" si="16"/>
        <v>0</v>
      </c>
    </row>
    <row r="1081" spans="1:6" x14ac:dyDescent="0.35">
      <c r="A1081" t="s">
        <v>35</v>
      </c>
      <c r="B1081" t="str">
        <f>VLOOKUP(A1081,'Respondents Category'!A:B,2,FALSE)</f>
        <v>5. Professional Accountancy or Other Professional Organizations</v>
      </c>
      <c r="C1081" t="s">
        <v>96</v>
      </c>
      <c r="D1081" t="s">
        <v>38</v>
      </c>
      <c r="E1081" t="s">
        <v>82</v>
      </c>
      <c r="F1081" s="10">
        <f t="shared" si="16"/>
        <v>0</v>
      </c>
    </row>
    <row r="1082" spans="1:6" x14ac:dyDescent="0.35">
      <c r="A1082" t="s">
        <v>35</v>
      </c>
      <c r="B1082" t="str">
        <f>VLOOKUP(A1082,'Respondents Category'!A:B,2,FALSE)</f>
        <v>5. Professional Accountancy or Other Professional Organizations</v>
      </c>
      <c r="C1082" t="s">
        <v>96</v>
      </c>
      <c r="D1082" t="s">
        <v>80</v>
      </c>
      <c r="E1082" t="s">
        <v>82</v>
      </c>
      <c r="F1082" s="10">
        <f t="shared" si="16"/>
        <v>0</v>
      </c>
    </row>
    <row r="1083" spans="1:6" x14ac:dyDescent="0.35">
      <c r="A1083" t="s">
        <v>35</v>
      </c>
      <c r="B1083" t="str">
        <f>VLOOKUP(A1083,'Respondents Category'!A:B,2,FALSE)</f>
        <v>5. Professional Accountancy or Other Professional Organizations</v>
      </c>
      <c r="C1083" t="s">
        <v>97</v>
      </c>
      <c r="D1083" t="s">
        <v>68</v>
      </c>
      <c r="E1083" t="s">
        <v>72</v>
      </c>
      <c r="F1083" s="10">
        <f t="shared" si="16"/>
        <v>1</v>
      </c>
    </row>
    <row r="1084" spans="1:6" x14ac:dyDescent="0.35">
      <c r="A1084" t="s">
        <v>35</v>
      </c>
      <c r="B1084" t="str">
        <f>VLOOKUP(A1084,'Respondents Category'!A:B,2,FALSE)</f>
        <v>5. Professional Accountancy or Other Professional Organizations</v>
      </c>
      <c r="C1084" t="s">
        <v>97</v>
      </c>
      <c r="D1084" t="s">
        <v>37</v>
      </c>
      <c r="E1084" t="s">
        <v>82</v>
      </c>
      <c r="F1084" s="10">
        <f t="shared" si="16"/>
        <v>0</v>
      </c>
    </row>
    <row r="1085" spans="1:6" x14ac:dyDescent="0.35">
      <c r="A1085" t="s">
        <v>35</v>
      </c>
      <c r="B1085" t="str">
        <f>VLOOKUP(A1085,'Respondents Category'!A:B,2,FALSE)</f>
        <v>5. Professional Accountancy or Other Professional Organizations</v>
      </c>
      <c r="C1085" t="s">
        <v>97</v>
      </c>
      <c r="D1085" t="s">
        <v>32</v>
      </c>
      <c r="E1085" t="s">
        <v>82</v>
      </c>
      <c r="F1085" s="10">
        <f t="shared" si="16"/>
        <v>0</v>
      </c>
    </row>
    <row r="1086" spans="1:6" x14ac:dyDescent="0.35">
      <c r="A1086" t="s">
        <v>35</v>
      </c>
      <c r="B1086" t="str">
        <f>VLOOKUP(A1086,'Respondents Category'!A:B,2,FALSE)</f>
        <v>5. Professional Accountancy or Other Professional Organizations</v>
      </c>
      <c r="C1086" t="s">
        <v>98</v>
      </c>
      <c r="D1086" t="s">
        <v>15</v>
      </c>
      <c r="E1086" t="s">
        <v>82</v>
      </c>
      <c r="F1086" s="10">
        <f t="shared" si="16"/>
        <v>0</v>
      </c>
    </row>
    <row r="1087" spans="1:6" x14ac:dyDescent="0.35">
      <c r="A1087" t="s">
        <v>35</v>
      </c>
      <c r="B1087" t="str">
        <f>VLOOKUP(A1087,'Respondents Category'!A:B,2,FALSE)</f>
        <v>5. Professional Accountancy or Other Professional Organizations</v>
      </c>
      <c r="C1087" t="s">
        <v>98</v>
      </c>
      <c r="D1087" t="s">
        <v>48</v>
      </c>
      <c r="E1087" t="s">
        <v>72</v>
      </c>
      <c r="F1087" s="10">
        <f t="shared" si="16"/>
        <v>1</v>
      </c>
    </row>
    <row r="1088" spans="1:6" x14ac:dyDescent="0.35">
      <c r="A1088" t="s">
        <v>35</v>
      </c>
      <c r="B1088" t="str">
        <f>VLOOKUP(A1088,'Respondents Category'!A:B,2,FALSE)</f>
        <v>5. Professional Accountancy or Other Professional Organizations</v>
      </c>
      <c r="C1088" t="s">
        <v>99</v>
      </c>
      <c r="D1088" t="s">
        <v>53</v>
      </c>
      <c r="E1088" t="s">
        <v>82</v>
      </c>
      <c r="F1088" s="10">
        <f t="shared" si="16"/>
        <v>0</v>
      </c>
    </row>
    <row r="1089" spans="1:6" x14ac:dyDescent="0.35">
      <c r="A1089" t="s">
        <v>35</v>
      </c>
      <c r="B1089" t="str">
        <f>VLOOKUP(A1089,'Respondents Category'!A:B,2,FALSE)</f>
        <v>5. Professional Accountancy or Other Professional Organizations</v>
      </c>
      <c r="C1089" t="s">
        <v>99</v>
      </c>
      <c r="D1089" t="s">
        <v>21</v>
      </c>
      <c r="E1089" t="s">
        <v>72</v>
      </c>
      <c r="F1089" s="10">
        <f t="shared" si="16"/>
        <v>1</v>
      </c>
    </row>
    <row r="1090" spans="1:6" x14ac:dyDescent="0.35">
      <c r="A1090" t="s">
        <v>78</v>
      </c>
      <c r="B1090" t="str">
        <f>VLOOKUP(A1090,'Respondents Category'!A:B,2,FALSE)</f>
        <v>5. Professional Accountancy or Other Professional Organizations</v>
      </c>
      <c r="C1090" t="s">
        <v>92</v>
      </c>
      <c r="D1090" t="s">
        <v>22</v>
      </c>
      <c r="E1090" t="s">
        <v>82</v>
      </c>
      <c r="F1090" s="10">
        <f t="shared" si="16"/>
        <v>0</v>
      </c>
    </row>
    <row r="1091" spans="1:6" x14ac:dyDescent="0.35">
      <c r="A1091" t="s">
        <v>78</v>
      </c>
      <c r="B1091" t="str">
        <f>VLOOKUP(A1091,'Respondents Category'!A:B,2,FALSE)</f>
        <v>5. Professional Accountancy or Other Professional Organizations</v>
      </c>
      <c r="C1091" t="s">
        <v>92</v>
      </c>
      <c r="D1091" t="s">
        <v>25</v>
      </c>
      <c r="E1091" t="s">
        <v>72</v>
      </c>
      <c r="F1091" s="10">
        <f t="shared" ref="F1091:F1154" si="17">IF(E1091="Yes",1,0)</f>
        <v>1</v>
      </c>
    </row>
    <row r="1092" spans="1:6" x14ac:dyDescent="0.35">
      <c r="A1092" t="s">
        <v>78</v>
      </c>
      <c r="B1092" t="str">
        <f>VLOOKUP(A1092,'Respondents Category'!A:B,2,FALSE)</f>
        <v>5. Professional Accountancy or Other Professional Organizations</v>
      </c>
      <c r="C1092" t="s">
        <v>92</v>
      </c>
      <c r="D1092" t="s">
        <v>10</v>
      </c>
      <c r="E1092" t="s">
        <v>82</v>
      </c>
      <c r="F1092" s="10">
        <f t="shared" si="17"/>
        <v>0</v>
      </c>
    </row>
    <row r="1093" spans="1:6" x14ac:dyDescent="0.35">
      <c r="A1093" t="s">
        <v>78</v>
      </c>
      <c r="B1093" t="str">
        <f>VLOOKUP(A1093,'Respondents Category'!A:B,2,FALSE)</f>
        <v>5. Professional Accountancy or Other Professional Organizations</v>
      </c>
      <c r="C1093" t="s">
        <v>92</v>
      </c>
      <c r="D1093" t="s">
        <v>30</v>
      </c>
      <c r="E1093" t="s">
        <v>82</v>
      </c>
      <c r="F1093" s="10">
        <f t="shared" si="17"/>
        <v>0</v>
      </c>
    </row>
    <row r="1094" spans="1:6" x14ac:dyDescent="0.35">
      <c r="A1094" t="s">
        <v>78</v>
      </c>
      <c r="B1094" t="str">
        <f>VLOOKUP(A1094,'Respondents Category'!A:B,2,FALSE)</f>
        <v>5. Professional Accountancy or Other Professional Organizations</v>
      </c>
      <c r="C1094" t="s">
        <v>92</v>
      </c>
      <c r="D1094" t="s">
        <v>42</v>
      </c>
      <c r="E1094" t="s">
        <v>82</v>
      </c>
      <c r="F1094" s="10">
        <f t="shared" si="17"/>
        <v>0</v>
      </c>
    </row>
    <row r="1095" spans="1:6" x14ac:dyDescent="0.35">
      <c r="A1095" t="s">
        <v>78</v>
      </c>
      <c r="B1095" t="str">
        <f>VLOOKUP(A1095,'Respondents Category'!A:B,2,FALSE)</f>
        <v>5. Professional Accountancy or Other Professional Organizations</v>
      </c>
      <c r="C1095" t="s">
        <v>93</v>
      </c>
      <c r="D1095" t="s">
        <v>34</v>
      </c>
      <c r="E1095" t="s">
        <v>82</v>
      </c>
      <c r="F1095" s="10">
        <f t="shared" si="17"/>
        <v>0</v>
      </c>
    </row>
    <row r="1096" spans="1:6" x14ac:dyDescent="0.35">
      <c r="A1096" t="s">
        <v>78</v>
      </c>
      <c r="B1096" t="str">
        <f>VLOOKUP(A1096,'Respondents Category'!A:B,2,FALSE)</f>
        <v>5. Professional Accountancy or Other Professional Organizations</v>
      </c>
      <c r="C1096" t="s">
        <v>93</v>
      </c>
      <c r="D1096" t="s">
        <v>18</v>
      </c>
      <c r="E1096" t="s">
        <v>72</v>
      </c>
      <c r="F1096" s="10">
        <f t="shared" si="17"/>
        <v>1</v>
      </c>
    </row>
    <row r="1097" spans="1:6" x14ac:dyDescent="0.35">
      <c r="A1097" t="s">
        <v>78</v>
      </c>
      <c r="B1097" t="str">
        <f>VLOOKUP(A1097,'Respondents Category'!A:B,2,FALSE)</f>
        <v>5. Professional Accountancy or Other Professional Organizations</v>
      </c>
      <c r="C1097" t="s">
        <v>93</v>
      </c>
      <c r="D1097" t="s">
        <v>27</v>
      </c>
      <c r="E1097" t="s">
        <v>82</v>
      </c>
      <c r="F1097" s="10">
        <f t="shared" si="17"/>
        <v>0</v>
      </c>
    </row>
    <row r="1098" spans="1:6" x14ac:dyDescent="0.35">
      <c r="A1098" t="s">
        <v>78</v>
      </c>
      <c r="B1098" t="str">
        <f>VLOOKUP(A1098,'Respondents Category'!A:B,2,FALSE)</f>
        <v>5. Professional Accountancy or Other Professional Organizations</v>
      </c>
      <c r="C1098" t="s">
        <v>93</v>
      </c>
      <c r="D1098" t="s">
        <v>3</v>
      </c>
      <c r="E1098" t="s">
        <v>82</v>
      </c>
      <c r="F1098" s="10">
        <f t="shared" si="17"/>
        <v>0</v>
      </c>
    </row>
    <row r="1099" spans="1:6" x14ac:dyDescent="0.35">
      <c r="A1099" t="s">
        <v>78</v>
      </c>
      <c r="B1099" t="str">
        <f>VLOOKUP(A1099,'Respondents Category'!A:B,2,FALSE)</f>
        <v>5. Professional Accountancy or Other Professional Organizations</v>
      </c>
      <c r="C1099" t="s">
        <v>93</v>
      </c>
      <c r="D1099" t="s">
        <v>55</v>
      </c>
      <c r="E1099" t="s">
        <v>82</v>
      </c>
      <c r="F1099" s="10">
        <f t="shared" si="17"/>
        <v>0</v>
      </c>
    </row>
    <row r="1100" spans="1:6" x14ac:dyDescent="0.35">
      <c r="A1100" t="s">
        <v>78</v>
      </c>
      <c r="B1100" t="str">
        <f>VLOOKUP(A1100,'Respondents Category'!A:B,2,FALSE)</f>
        <v>5. Professional Accountancy or Other Professional Organizations</v>
      </c>
      <c r="C1100" t="s">
        <v>94</v>
      </c>
      <c r="D1100" t="s">
        <v>23</v>
      </c>
      <c r="E1100" t="s">
        <v>82</v>
      </c>
      <c r="F1100" s="10">
        <f t="shared" si="17"/>
        <v>0</v>
      </c>
    </row>
    <row r="1101" spans="1:6" x14ac:dyDescent="0.35">
      <c r="A1101" t="s">
        <v>78</v>
      </c>
      <c r="B1101" t="str">
        <f>VLOOKUP(A1101,'Respondents Category'!A:B,2,FALSE)</f>
        <v>5. Professional Accountancy or Other Professional Organizations</v>
      </c>
      <c r="C1101" t="s">
        <v>94</v>
      </c>
      <c r="D1101" t="s">
        <v>19</v>
      </c>
      <c r="E1101" t="s">
        <v>72</v>
      </c>
      <c r="F1101" s="10">
        <f t="shared" si="17"/>
        <v>1</v>
      </c>
    </row>
    <row r="1102" spans="1:6" x14ac:dyDescent="0.35">
      <c r="A1102" t="s">
        <v>78</v>
      </c>
      <c r="B1102" t="str">
        <f>VLOOKUP(A1102,'Respondents Category'!A:B,2,FALSE)</f>
        <v>5. Professional Accountancy or Other Professional Organizations</v>
      </c>
      <c r="C1102" t="s">
        <v>94</v>
      </c>
      <c r="D1102" t="s">
        <v>28</v>
      </c>
      <c r="E1102" t="s">
        <v>82</v>
      </c>
      <c r="F1102" s="10">
        <f t="shared" si="17"/>
        <v>0</v>
      </c>
    </row>
    <row r="1103" spans="1:6" x14ac:dyDescent="0.35">
      <c r="A1103" t="s">
        <v>78</v>
      </c>
      <c r="B1103" t="str">
        <f>VLOOKUP(A1103,'Respondents Category'!A:B,2,FALSE)</f>
        <v>5. Professional Accountancy or Other Professional Organizations</v>
      </c>
      <c r="C1103" t="s">
        <v>94</v>
      </c>
      <c r="D1103" t="s">
        <v>9</v>
      </c>
      <c r="E1103" t="s">
        <v>82</v>
      </c>
      <c r="F1103" s="10">
        <f t="shared" si="17"/>
        <v>0</v>
      </c>
    </row>
    <row r="1104" spans="1:6" x14ac:dyDescent="0.35">
      <c r="A1104" t="s">
        <v>78</v>
      </c>
      <c r="B1104" t="str">
        <f>VLOOKUP(A1104,'Respondents Category'!A:B,2,FALSE)</f>
        <v>5. Professional Accountancy or Other Professional Organizations</v>
      </c>
      <c r="C1104" t="s">
        <v>94</v>
      </c>
      <c r="D1104" t="s">
        <v>46</v>
      </c>
      <c r="E1104" t="s">
        <v>82</v>
      </c>
      <c r="F1104" s="10">
        <f t="shared" si="17"/>
        <v>0</v>
      </c>
    </row>
    <row r="1105" spans="1:6" x14ac:dyDescent="0.35">
      <c r="A1105" t="s">
        <v>78</v>
      </c>
      <c r="B1105" t="str">
        <f>VLOOKUP(A1105,'Respondents Category'!A:B,2,FALSE)</f>
        <v>5. Professional Accountancy or Other Professional Organizations</v>
      </c>
      <c r="C1105" t="s">
        <v>95</v>
      </c>
      <c r="D1105" t="s">
        <v>45</v>
      </c>
      <c r="E1105" t="s">
        <v>82</v>
      </c>
      <c r="F1105" s="10">
        <f t="shared" si="17"/>
        <v>0</v>
      </c>
    </row>
    <row r="1106" spans="1:6" x14ac:dyDescent="0.35">
      <c r="A1106" t="s">
        <v>78</v>
      </c>
      <c r="B1106" t="str">
        <f>VLOOKUP(A1106,'Respondents Category'!A:B,2,FALSE)</f>
        <v>5. Professional Accountancy or Other Professional Organizations</v>
      </c>
      <c r="C1106" t="s">
        <v>95</v>
      </c>
      <c r="D1106" t="s">
        <v>40</v>
      </c>
      <c r="E1106" t="s">
        <v>72</v>
      </c>
      <c r="F1106" s="10">
        <f t="shared" si="17"/>
        <v>1</v>
      </c>
    </row>
    <row r="1107" spans="1:6" x14ac:dyDescent="0.35">
      <c r="A1107" t="s">
        <v>78</v>
      </c>
      <c r="B1107" t="str">
        <f>VLOOKUP(A1107,'Respondents Category'!A:B,2,FALSE)</f>
        <v>5. Professional Accountancy or Other Professional Organizations</v>
      </c>
      <c r="C1107" t="s">
        <v>95</v>
      </c>
      <c r="D1107" t="s">
        <v>41</v>
      </c>
      <c r="E1107" t="s">
        <v>82</v>
      </c>
      <c r="F1107" s="10">
        <f t="shared" si="17"/>
        <v>0</v>
      </c>
    </row>
    <row r="1108" spans="1:6" x14ac:dyDescent="0.35">
      <c r="A1108" t="s">
        <v>78</v>
      </c>
      <c r="B1108" t="str">
        <f>VLOOKUP(A1108,'Respondents Category'!A:B,2,FALSE)</f>
        <v>5. Professional Accountancy or Other Professional Organizations</v>
      </c>
      <c r="C1108" t="s">
        <v>95</v>
      </c>
      <c r="D1108" t="s">
        <v>11</v>
      </c>
      <c r="E1108" t="s">
        <v>82</v>
      </c>
      <c r="F1108" s="10">
        <f t="shared" si="17"/>
        <v>0</v>
      </c>
    </row>
    <row r="1109" spans="1:6" x14ac:dyDescent="0.35">
      <c r="A1109" t="s">
        <v>78</v>
      </c>
      <c r="B1109" t="str">
        <f>VLOOKUP(A1109,'Respondents Category'!A:B,2,FALSE)</f>
        <v>5. Professional Accountancy or Other Professional Organizations</v>
      </c>
      <c r="C1109" t="s">
        <v>95</v>
      </c>
      <c r="D1109" t="s">
        <v>26</v>
      </c>
      <c r="E1109" t="s">
        <v>82</v>
      </c>
      <c r="F1109" s="10">
        <f t="shared" si="17"/>
        <v>0</v>
      </c>
    </row>
    <row r="1110" spans="1:6" x14ac:dyDescent="0.35">
      <c r="A1110" t="s">
        <v>78</v>
      </c>
      <c r="B1110" t="str">
        <f>VLOOKUP(A1110,'Respondents Category'!A:B,2,FALSE)</f>
        <v>5. Professional Accountancy or Other Professional Organizations</v>
      </c>
      <c r="C1110" t="s">
        <v>96</v>
      </c>
      <c r="D1110" t="s">
        <v>58</v>
      </c>
      <c r="E1110" t="s">
        <v>82</v>
      </c>
      <c r="F1110" s="10">
        <f t="shared" si="17"/>
        <v>0</v>
      </c>
    </row>
    <row r="1111" spans="1:6" x14ac:dyDescent="0.35">
      <c r="A1111" t="s">
        <v>78</v>
      </c>
      <c r="B1111" t="str">
        <f>VLOOKUP(A1111,'Respondents Category'!A:B,2,FALSE)</f>
        <v>5. Professional Accountancy or Other Professional Organizations</v>
      </c>
      <c r="C1111" t="s">
        <v>96</v>
      </c>
      <c r="D1111" t="s">
        <v>73</v>
      </c>
      <c r="E1111" t="s">
        <v>72</v>
      </c>
      <c r="F1111" s="10">
        <f t="shared" si="17"/>
        <v>1</v>
      </c>
    </row>
    <row r="1112" spans="1:6" x14ac:dyDescent="0.35">
      <c r="A1112" t="s">
        <v>78</v>
      </c>
      <c r="B1112" t="str">
        <f>VLOOKUP(A1112,'Respondents Category'!A:B,2,FALSE)</f>
        <v>5. Professional Accountancy or Other Professional Organizations</v>
      </c>
      <c r="C1112" t="s">
        <v>96</v>
      </c>
      <c r="D1112" t="s">
        <v>6</v>
      </c>
      <c r="E1112" t="s">
        <v>82</v>
      </c>
      <c r="F1112" s="10">
        <f t="shared" si="17"/>
        <v>0</v>
      </c>
    </row>
    <row r="1113" spans="1:6" x14ac:dyDescent="0.35">
      <c r="A1113" t="s">
        <v>78</v>
      </c>
      <c r="B1113" t="str">
        <f>VLOOKUP(A1113,'Respondents Category'!A:B,2,FALSE)</f>
        <v>5. Professional Accountancy or Other Professional Organizations</v>
      </c>
      <c r="C1113" t="s">
        <v>96</v>
      </c>
      <c r="D1113" t="s">
        <v>38</v>
      </c>
      <c r="E1113" t="s">
        <v>82</v>
      </c>
      <c r="F1113" s="10">
        <f t="shared" si="17"/>
        <v>0</v>
      </c>
    </row>
    <row r="1114" spans="1:6" x14ac:dyDescent="0.35">
      <c r="A1114" t="s">
        <v>78</v>
      </c>
      <c r="B1114" t="str">
        <f>VLOOKUP(A1114,'Respondents Category'!A:B,2,FALSE)</f>
        <v>5. Professional Accountancy or Other Professional Organizations</v>
      </c>
      <c r="C1114" t="s">
        <v>96</v>
      </c>
      <c r="D1114" t="s">
        <v>80</v>
      </c>
      <c r="E1114" t="s">
        <v>82</v>
      </c>
      <c r="F1114" s="10">
        <f t="shared" si="17"/>
        <v>0</v>
      </c>
    </row>
    <row r="1115" spans="1:6" x14ac:dyDescent="0.35">
      <c r="A1115" t="s">
        <v>78</v>
      </c>
      <c r="B1115" t="str">
        <f>VLOOKUP(A1115,'Respondents Category'!A:B,2,FALSE)</f>
        <v>5. Professional Accountancy or Other Professional Organizations</v>
      </c>
      <c r="C1115" t="s">
        <v>97</v>
      </c>
      <c r="D1115" t="s">
        <v>68</v>
      </c>
      <c r="E1115" t="s">
        <v>82</v>
      </c>
      <c r="F1115" s="10">
        <f t="shared" si="17"/>
        <v>0</v>
      </c>
    </row>
    <row r="1116" spans="1:6" x14ac:dyDescent="0.35">
      <c r="A1116" t="s">
        <v>78</v>
      </c>
      <c r="B1116" t="str">
        <f>VLOOKUP(A1116,'Respondents Category'!A:B,2,FALSE)</f>
        <v>5. Professional Accountancy or Other Professional Organizations</v>
      </c>
      <c r="C1116" t="s">
        <v>97</v>
      </c>
      <c r="D1116" t="s">
        <v>37</v>
      </c>
      <c r="E1116" t="s">
        <v>72</v>
      </c>
      <c r="F1116" s="10">
        <f t="shared" si="17"/>
        <v>1</v>
      </c>
    </row>
    <row r="1117" spans="1:6" x14ac:dyDescent="0.35">
      <c r="A1117" t="s">
        <v>78</v>
      </c>
      <c r="B1117" t="str">
        <f>VLOOKUP(A1117,'Respondents Category'!A:B,2,FALSE)</f>
        <v>5. Professional Accountancy or Other Professional Organizations</v>
      </c>
      <c r="C1117" t="s">
        <v>97</v>
      </c>
      <c r="D1117" t="s">
        <v>32</v>
      </c>
      <c r="E1117" t="s">
        <v>82</v>
      </c>
      <c r="F1117" s="10">
        <f t="shared" si="17"/>
        <v>0</v>
      </c>
    </row>
    <row r="1118" spans="1:6" x14ac:dyDescent="0.35">
      <c r="A1118" t="s">
        <v>78</v>
      </c>
      <c r="B1118" t="str">
        <f>VLOOKUP(A1118,'Respondents Category'!A:B,2,FALSE)</f>
        <v>5. Professional Accountancy or Other Professional Organizations</v>
      </c>
      <c r="C1118" t="s">
        <v>98</v>
      </c>
      <c r="D1118" t="s">
        <v>15</v>
      </c>
      <c r="E1118" t="s">
        <v>72</v>
      </c>
      <c r="F1118" s="10">
        <f t="shared" si="17"/>
        <v>1</v>
      </c>
    </row>
    <row r="1119" spans="1:6" x14ac:dyDescent="0.35">
      <c r="A1119" t="s">
        <v>78</v>
      </c>
      <c r="B1119" t="str">
        <f>VLOOKUP(A1119,'Respondents Category'!A:B,2,FALSE)</f>
        <v>5. Professional Accountancy or Other Professional Organizations</v>
      </c>
      <c r="C1119" t="s">
        <v>98</v>
      </c>
      <c r="D1119" t="s">
        <v>48</v>
      </c>
      <c r="E1119" t="s">
        <v>82</v>
      </c>
      <c r="F1119" s="10">
        <f t="shared" si="17"/>
        <v>0</v>
      </c>
    </row>
    <row r="1120" spans="1:6" x14ac:dyDescent="0.35">
      <c r="A1120" t="s">
        <v>78</v>
      </c>
      <c r="B1120" t="str">
        <f>VLOOKUP(A1120,'Respondents Category'!A:B,2,FALSE)</f>
        <v>5. Professional Accountancy or Other Professional Organizations</v>
      </c>
      <c r="C1120" t="s">
        <v>99</v>
      </c>
      <c r="D1120" t="s">
        <v>53</v>
      </c>
      <c r="E1120" t="s">
        <v>72</v>
      </c>
      <c r="F1120" s="10">
        <f t="shared" si="17"/>
        <v>1</v>
      </c>
    </row>
    <row r="1121" spans="1:6" x14ac:dyDescent="0.35">
      <c r="A1121" t="s">
        <v>78</v>
      </c>
      <c r="B1121" t="str">
        <f>VLOOKUP(A1121,'Respondents Category'!A:B,2,FALSE)</f>
        <v>5. Professional Accountancy or Other Professional Organizations</v>
      </c>
      <c r="C1121" t="s">
        <v>99</v>
      </c>
      <c r="D1121" t="s">
        <v>21</v>
      </c>
      <c r="E1121" t="s">
        <v>82</v>
      </c>
      <c r="F1121" s="10">
        <f t="shared" si="17"/>
        <v>0</v>
      </c>
    </row>
    <row r="1122" spans="1:6" x14ac:dyDescent="0.35">
      <c r="A1122" t="s">
        <v>20</v>
      </c>
      <c r="B1122" t="str">
        <f>VLOOKUP(A1122,'Respondents Category'!A:B,2,FALSE)</f>
        <v>4. Firm (Audit or Assurance Practitioners)</v>
      </c>
      <c r="C1122" t="s">
        <v>92</v>
      </c>
      <c r="D1122" t="s">
        <v>22</v>
      </c>
      <c r="E1122" t="s">
        <v>72</v>
      </c>
      <c r="F1122" s="10">
        <f t="shared" si="17"/>
        <v>1</v>
      </c>
    </row>
    <row r="1123" spans="1:6" x14ac:dyDescent="0.35">
      <c r="A1123" t="s">
        <v>20</v>
      </c>
      <c r="B1123" t="str">
        <f>VLOOKUP(A1123,'Respondents Category'!A:B,2,FALSE)</f>
        <v>4. Firm (Audit or Assurance Practitioners)</v>
      </c>
      <c r="C1123" t="s">
        <v>92</v>
      </c>
      <c r="D1123" t="s">
        <v>25</v>
      </c>
      <c r="E1123" t="s">
        <v>82</v>
      </c>
      <c r="F1123" s="10">
        <f t="shared" si="17"/>
        <v>0</v>
      </c>
    </row>
    <row r="1124" spans="1:6" x14ac:dyDescent="0.35">
      <c r="A1124" t="s">
        <v>20</v>
      </c>
      <c r="B1124" t="str">
        <f>VLOOKUP(A1124,'Respondents Category'!A:B,2,FALSE)</f>
        <v>4. Firm (Audit or Assurance Practitioners)</v>
      </c>
      <c r="C1124" t="s">
        <v>92</v>
      </c>
      <c r="D1124" t="s">
        <v>10</v>
      </c>
      <c r="E1124" t="s">
        <v>82</v>
      </c>
      <c r="F1124" s="10">
        <f t="shared" si="17"/>
        <v>0</v>
      </c>
    </row>
    <row r="1125" spans="1:6" x14ac:dyDescent="0.35">
      <c r="A1125" t="s">
        <v>20</v>
      </c>
      <c r="B1125" t="str">
        <f>VLOOKUP(A1125,'Respondents Category'!A:B,2,FALSE)</f>
        <v>4. Firm (Audit or Assurance Practitioners)</v>
      </c>
      <c r="C1125" t="s">
        <v>92</v>
      </c>
      <c r="D1125" t="s">
        <v>30</v>
      </c>
      <c r="E1125" t="s">
        <v>82</v>
      </c>
      <c r="F1125" s="10">
        <f t="shared" si="17"/>
        <v>0</v>
      </c>
    </row>
    <row r="1126" spans="1:6" x14ac:dyDescent="0.35">
      <c r="A1126" t="s">
        <v>20</v>
      </c>
      <c r="B1126" t="str">
        <f>VLOOKUP(A1126,'Respondents Category'!A:B,2,FALSE)</f>
        <v>4. Firm (Audit or Assurance Practitioners)</v>
      </c>
      <c r="C1126" t="s">
        <v>92</v>
      </c>
      <c r="D1126" t="s">
        <v>42</v>
      </c>
      <c r="E1126" t="s">
        <v>82</v>
      </c>
      <c r="F1126" s="10">
        <f t="shared" si="17"/>
        <v>0</v>
      </c>
    </row>
    <row r="1127" spans="1:6" x14ac:dyDescent="0.35">
      <c r="A1127" t="s">
        <v>20</v>
      </c>
      <c r="B1127" t="str">
        <f>VLOOKUP(A1127,'Respondents Category'!A:B,2,FALSE)</f>
        <v>4. Firm (Audit or Assurance Practitioners)</v>
      </c>
      <c r="C1127" t="s">
        <v>93</v>
      </c>
      <c r="D1127" t="s">
        <v>34</v>
      </c>
      <c r="E1127" t="s">
        <v>72</v>
      </c>
      <c r="F1127" s="10">
        <f t="shared" si="17"/>
        <v>1</v>
      </c>
    </row>
    <row r="1128" spans="1:6" x14ac:dyDescent="0.35">
      <c r="A1128" t="s">
        <v>20</v>
      </c>
      <c r="B1128" t="str">
        <f>VLOOKUP(A1128,'Respondents Category'!A:B,2,FALSE)</f>
        <v>4. Firm (Audit or Assurance Practitioners)</v>
      </c>
      <c r="C1128" t="s">
        <v>93</v>
      </c>
      <c r="D1128" t="s">
        <v>18</v>
      </c>
      <c r="E1128" t="s">
        <v>82</v>
      </c>
      <c r="F1128" s="10">
        <f t="shared" si="17"/>
        <v>0</v>
      </c>
    </row>
    <row r="1129" spans="1:6" x14ac:dyDescent="0.35">
      <c r="A1129" t="s">
        <v>20</v>
      </c>
      <c r="B1129" t="str">
        <f>VLOOKUP(A1129,'Respondents Category'!A:B,2,FALSE)</f>
        <v>4. Firm (Audit or Assurance Practitioners)</v>
      </c>
      <c r="C1129" t="s">
        <v>93</v>
      </c>
      <c r="D1129" t="s">
        <v>27</v>
      </c>
      <c r="E1129" t="s">
        <v>82</v>
      </c>
      <c r="F1129" s="10">
        <f t="shared" si="17"/>
        <v>0</v>
      </c>
    </row>
    <row r="1130" spans="1:6" x14ac:dyDescent="0.35">
      <c r="A1130" t="s">
        <v>20</v>
      </c>
      <c r="B1130" t="str">
        <f>VLOOKUP(A1130,'Respondents Category'!A:B,2,FALSE)</f>
        <v>4. Firm (Audit or Assurance Practitioners)</v>
      </c>
      <c r="C1130" t="s">
        <v>93</v>
      </c>
      <c r="D1130" t="s">
        <v>3</v>
      </c>
      <c r="E1130" t="s">
        <v>82</v>
      </c>
      <c r="F1130" s="10">
        <f t="shared" si="17"/>
        <v>0</v>
      </c>
    </row>
    <row r="1131" spans="1:6" x14ac:dyDescent="0.35">
      <c r="A1131" t="s">
        <v>20</v>
      </c>
      <c r="B1131" t="str">
        <f>VLOOKUP(A1131,'Respondents Category'!A:B,2,FALSE)</f>
        <v>4. Firm (Audit or Assurance Practitioners)</v>
      </c>
      <c r="C1131" t="s">
        <v>93</v>
      </c>
      <c r="D1131" t="s">
        <v>55</v>
      </c>
      <c r="E1131" t="s">
        <v>82</v>
      </c>
      <c r="F1131" s="10">
        <f t="shared" si="17"/>
        <v>0</v>
      </c>
    </row>
    <row r="1132" spans="1:6" x14ac:dyDescent="0.35">
      <c r="A1132" t="s">
        <v>20</v>
      </c>
      <c r="B1132" t="str">
        <f>VLOOKUP(A1132,'Respondents Category'!A:B,2,FALSE)</f>
        <v>4. Firm (Audit or Assurance Practitioners)</v>
      </c>
      <c r="C1132" t="s">
        <v>94</v>
      </c>
      <c r="D1132" t="s">
        <v>23</v>
      </c>
      <c r="E1132" t="s">
        <v>72</v>
      </c>
      <c r="F1132" s="10">
        <f t="shared" si="17"/>
        <v>1</v>
      </c>
    </row>
    <row r="1133" spans="1:6" x14ac:dyDescent="0.35">
      <c r="A1133" t="s">
        <v>20</v>
      </c>
      <c r="B1133" t="str">
        <f>VLOOKUP(A1133,'Respondents Category'!A:B,2,FALSE)</f>
        <v>4. Firm (Audit or Assurance Practitioners)</v>
      </c>
      <c r="C1133" t="s">
        <v>94</v>
      </c>
      <c r="D1133" t="s">
        <v>19</v>
      </c>
      <c r="E1133" t="s">
        <v>82</v>
      </c>
      <c r="F1133" s="10">
        <f t="shared" si="17"/>
        <v>0</v>
      </c>
    </row>
    <row r="1134" spans="1:6" x14ac:dyDescent="0.35">
      <c r="A1134" t="s">
        <v>20</v>
      </c>
      <c r="B1134" t="str">
        <f>VLOOKUP(A1134,'Respondents Category'!A:B,2,FALSE)</f>
        <v>4. Firm (Audit or Assurance Practitioners)</v>
      </c>
      <c r="C1134" t="s">
        <v>94</v>
      </c>
      <c r="D1134" t="s">
        <v>28</v>
      </c>
      <c r="E1134" t="s">
        <v>82</v>
      </c>
      <c r="F1134" s="10">
        <f t="shared" si="17"/>
        <v>0</v>
      </c>
    </row>
    <row r="1135" spans="1:6" x14ac:dyDescent="0.35">
      <c r="A1135" t="s">
        <v>20</v>
      </c>
      <c r="B1135" t="str">
        <f>VLOOKUP(A1135,'Respondents Category'!A:B,2,FALSE)</f>
        <v>4. Firm (Audit or Assurance Practitioners)</v>
      </c>
      <c r="C1135" t="s">
        <v>94</v>
      </c>
      <c r="D1135" t="s">
        <v>9</v>
      </c>
      <c r="E1135" t="s">
        <v>82</v>
      </c>
      <c r="F1135" s="10">
        <f t="shared" si="17"/>
        <v>0</v>
      </c>
    </row>
    <row r="1136" spans="1:6" x14ac:dyDescent="0.35">
      <c r="A1136" t="s">
        <v>20</v>
      </c>
      <c r="B1136" t="str">
        <f>VLOOKUP(A1136,'Respondents Category'!A:B,2,FALSE)</f>
        <v>4. Firm (Audit or Assurance Practitioners)</v>
      </c>
      <c r="C1136" t="s">
        <v>94</v>
      </c>
      <c r="D1136" t="s">
        <v>46</v>
      </c>
      <c r="E1136" t="s">
        <v>82</v>
      </c>
      <c r="F1136" s="10">
        <f t="shared" si="17"/>
        <v>0</v>
      </c>
    </row>
    <row r="1137" spans="1:6" x14ac:dyDescent="0.35">
      <c r="A1137" t="s">
        <v>20</v>
      </c>
      <c r="B1137" t="str">
        <f>VLOOKUP(A1137,'Respondents Category'!A:B,2,FALSE)</f>
        <v>4. Firm (Audit or Assurance Practitioners)</v>
      </c>
      <c r="C1137" t="s">
        <v>95</v>
      </c>
      <c r="D1137" t="s">
        <v>45</v>
      </c>
      <c r="E1137" t="s">
        <v>72</v>
      </c>
      <c r="F1137" s="10">
        <f t="shared" si="17"/>
        <v>1</v>
      </c>
    </row>
    <row r="1138" spans="1:6" x14ac:dyDescent="0.35">
      <c r="A1138" t="s">
        <v>20</v>
      </c>
      <c r="B1138" t="str">
        <f>VLOOKUP(A1138,'Respondents Category'!A:B,2,FALSE)</f>
        <v>4. Firm (Audit or Assurance Practitioners)</v>
      </c>
      <c r="C1138" t="s">
        <v>95</v>
      </c>
      <c r="D1138" t="s">
        <v>40</v>
      </c>
      <c r="E1138" t="s">
        <v>82</v>
      </c>
      <c r="F1138" s="10">
        <f t="shared" si="17"/>
        <v>0</v>
      </c>
    </row>
    <row r="1139" spans="1:6" x14ac:dyDescent="0.35">
      <c r="A1139" t="s">
        <v>20</v>
      </c>
      <c r="B1139" t="str">
        <f>VLOOKUP(A1139,'Respondents Category'!A:B,2,FALSE)</f>
        <v>4. Firm (Audit or Assurance Practitioners)</v>
      </c>
      <c r="C1139" t="s">
        <v>95</v>
      </c>
      <c r="D1139" t="s">
        <v>41</v>
      </c>
      <c r="E1139" t="s">
        <v>82</v>
      </c>
      <c r="F1139" s="10">
        <f t="shared" si="17"/>
        <v>0</v>
      </c>
    </row>
    <row r="1140" spans="1:6" x14ac:dyDescent="0.35">
      <c r="A1140" t="s">
        <v>20</v>
      </c>
      <c r="B1140" t="str">
        <f>VLOOKUP(A1140,'Respondents Category'!A:B,2,FALSE)</f>
        <v>4. Firm (Audit or Assurance Practitioners)</v>
      </c>
      <c r="C1140" t="s">
        <v>95</v>
      </c>
      <c r="D1140" t="s">
        <v>11</v>
      </c>
      <c r="E1140" t="s">
        <v>82</v>
      </c>
      <c r="F1140" s="10">
        <f t="shared" si="17"/>
        <v>0</v>
      </c>
    </row>
    <row r="1141" spans="1:6" x14ac:dyDescent="0.35">
      <c r="A1141" t="s">
        <v>20</v>
      </c>
      <c r="B1141" t="str">
        <f>VLOOKUP(A1141,'Respondents Category'!A:B,2,FALSE)</f>
        <v>4. Firm (Audit or Assurance Practitioners)</v>
      </c>
      <c r="C1141" t="s">
        <v>95</v>
      </c>
      <c r="D1141" t="s">
        <v>26</v>
      </c>
      <c r="E1141" t="s">
        <v>82</v>
      </c>
      <c r="F1141" s="10">
        <f t="shared" si="17"/>
        <v>0</v>
      </c>
    </row>
    <row r="1142" spans="1:6" x14ac:dyDescent="0.35">
      <c r="A1142" t="s">
        <v>20</v>
      </c>
      <c r="B1142" t="str">
        <f>VLOOKUP(A1142,'Respondents Category'!A:B,2,FALSE)</f>
        <v>4. Firm (Audit or Assurance Practitioners)</v>
      </c>
      <c r="C1142" t="s">
        <v>96</v>
      </c>
      <c r="D1142" t="s">
        <v>58</v>
      </c>
      <c r="E1142" t="s">
        <v>72</v>
      </c>
      <c r="F1142" s="10">
        <f t="shared" si="17"/>
        <v>1</v>
      </c>
    </row>
    <row r="1143" spans="1:6" x14ac:dyDescent="0.35">
      <c r="A1143" t="s">
        <v>20</v>
      </c>
      <c r="B1143" t="str">
        <f>VLOOKUP(A1143,'Respondents Category'!A:B,2,FALSE)</f>
        <v>4. Firm (Audit or Assurance Practitioners)</v>
      </c>
      <c r="C1143" t="s">
        <v>96</v>
      </c>
      <c r="D1143" t="s">
        <v>73</v>
      </c>
      <c r="E1143" t="s">
        <v>82</v>
      </c>
      <c r="F1143" s="10">
        <f t="shared" si="17"/>
        <v>0</v>
      </c>
    </row>
    <row r="1144" spans="1:6" x14ac:dyDescent="0.35">
      <c r="A1144" t="s">
        <v>20</v>
      </c>
      <c r="B1144" t="str">
        <f>VLOOKUP(A1144,'Respondents Category'!A:B,2,FALSE)</f>
        <v>4. Firm (Audit or Assurance Practitioners)</v>
      </c>
      <c r="C1144" t="s">
        <v>96</v>
      </c>
      <c r="D1144" t="s">
        <v>6</v>
      </c>
      <c r="E1144" t="s">
        <v>82</v>
      </c>
      <c r="F1144" s="10">
        <f t="shared" si="17"/>
        <v>0</v>
      </c>
    </row>
    <row r="1145" spans="1:6" x14ac:dyDescent="0.35">
      <c r="A1145" t="s">
        <v>20</v>
      </c>
      <c r="B1145" t="str">
        <f>VLOOKUP(A1145,'Respondents Category'!A:B,2,FALSE)</f>
        <v>4. Firm (Audit or Assurance Practitioners)</v>
      </c>
      <c r="C1145" t="s">
        <v>96</v>
      </c>
      <c r="D1145" t="s">
        <v>38</v>
      </c>
      <c r="E1145" t="s">
        <v>82</v>
      </c>
      <c r="F1145" s="10">
        <f t="shared" si="17"/>
        <v>0</v>
      </c>
    </row>
    <row r="1146" spans="1:6" x14ac:dyDescent="0.35">
      <c r="A1146" t="s">
        <v>20</v>
      </c>
      <c r="B1146" t="str">
        <f>VLOOKUP(A1146,'Respondents Category'!A:B,2,FALSE)</f>
        <v>4. Firm (Audit or Assurance Practitioners)</v>
      </c>
      <c r="C1146" t="s">
        <v>96</v>
      </c>
      <c r="D1146" t="s">
        <v>80</v>
      </c>
      <c r="E1146" t="s">
        <v>82</v>
      </c>
      <c r="F1146" s="10">
        <f t="shared" si="17"/>
        <v>0</v>
      </c>
    </row>
    <row r="1147" spans="1:6" x14ac:dyDescent="0.35">
      <c r="A1147" t="s">
        <v>20</v>
      </c>
      <c r="B1147" t="str">
        <f>VLOOKUP(A1147,'Respondents Category'!A:B,2,FALSE)</f>
        <v>4. Firm (Audit or Assurance Practitioners)</v>
      </c>
      <c r="C1147" t="s">
        <v>97</v>
      </c>
      <c r="D1147" t="s">
        <v>68</v>
      </c>
      <c r="E1147" t="s">
        <v>82</v>
      </c>
      <c r="F1147" s="10">
        <f t="shared" si="17"/>
        <v>0</v>
      </c>
    </row>
    <row r="1148" spans="1:6" x14ac:dyDescent="0.35">
      <c r="A1148" t="s">
        <v>20</v>
      </c>
      <c r="B1148" t="str">
        <f>VLOOKUP(A1148,'Respondents Category'!A:B,2,FALSE)</f>
        <v>4. Firm (Audit or Assurance Practitioners)</v>
      </c>
      <c r="C1148" t="s">
        <v>97</v>
      </c>
      <c r="D1148" t="s">
        <v>37</v>
      </c>
      <c r="E1148" t="s">
        <v>72</v>
      </c>
      <c r="F1148" s="10">
        <f t="shared" si="17"/>
        <v>1</v>
      </c>
    </row>
    <row r="1149" spans="1:6" x14ac:dyDescent="0.35">
      <c r="A1149" t="s">
        <v>20</v>
      </c>
      <c r="B1149" t="str">
        <f>VLOOKUP(A1149,'Respondents Category'!A:B,2,FALSE)</f>
        <v>4. Firm (Audit or Assurance Practitioners)</v>
      </c>
      <c r="C1149" t="s">
        <v>97</v>
      </c>
      <c r="D1149" t="s">
        <v>32</v>
      </c>
      <c r="E1149" t="s">
        <v>82</v>
      </c>
      <c r="F1149" s="10">
        <f t="shared" si="17"/>
        <v>0</v>
      </c>
    </row>
    <row r="1150" spans="1:6" x14ac:dyDescent="0.35">
      <c r="A1150" t="s">
        <v>20</v>
      </c>
      <c r="B1150" t="str">
        <f>VLOOKUP(A1150,'Respondents Category'!A:B,2,FALSE)</f>
        <v>4. Firm (Audit or Assurance Practitioners)</v>
      </c>
      <c r="C1150" t="s">
        <v>98</v>
      </c>
      <c r="D1150" t="s">
        <v>15</v>
      </c>
      <c r="E1150" t="s">
        <v>72</v>
      </c>
      <c r="F1150" s="10">
        <f t="shared" si="17"/>
        <v>1</v>
      </c>
    </row>
    <row r="1151" spans="1:6" x14ac:dyDescent="0.35">
      <c r="A1151" t="s">
        <v>20</v>
      </c>
      <c r="B1151" t="str">
        <f>VLOOKUP(A1151,'Respondents Category'!A:B,2,FALSE)</f>
        <v>4. Firm (Audit or Assurance Practitioners)</v>
      </c>
      <c r="C1151" t="s">
        <v>98</v>
      </c>
      <c r="D1151" t="s">
        <v>48</v>
      </c>
      <c r="E1151" t="s">
        <v>82</v>
      </c>
      <c r="F1151" s="10">
        <f t="shared" si="17"/>
        <v>0</v>
      </c>
    </row>
    <row r="1152" spans="1:6" x14ac:dyDescent="0.35">
      <c r="A1152" t="s">
        <v>20</v>
      </c>
      <c r="B1152" t="str">
        <f>VLOOKUP(A1152,'Respondents Category'!A:B,2,FALSE)</f>
        <v>4. Firm (Audit or Assurance Practitioners)</v>
      </c>
      <c r="C1152" t="s">
        <v>99</v>
      </c>
      <c r="D1152" t="s">
        <v>53</v>
      </c>
      <c r="E1152" t="s">
        <v>72</v>
      </c>
      <c r="F1152" s="10">
        <f t="shared" si="17"/>
        <v>1</v>
      </c>
    </row>
    <row r="1153" spans="1:6" x14ac:dyDescent="0.35">
      <c r="A1153" t="s">
        <v>20</v>
      </c>
      <c r="B1153" t="str">
        <f>VLOOKUP(A1153,'Respondents Category'!A:B,2,FALSE)</f>
        <v>4. Firm (Audit or Assurance Practitioners)</v>
      </c>
      <c r="C1153" t="s">
        <v>99</v>
      </c>
      <c r="D1153" t="s">
        <v>21</v>
      </c>
      <c r="E1153" t="s">
        <v>82</v>
      </c>
      <c r="F1153" s="10">
        <f t="shared" si="17"/>
        <v>0</v>
      </c>
    </row>
    <row r="1154" spans="1:6" x14ac:dyDescent="0.35">
      <c r="A1154" t="s">
        <v>74</v>
      </c>
      <c r="B1154" t="str">
        <f>VLOOKUP(A1154,'Respondents Category'!A:B,2,FALSE)</f>
        <v>5. Professional Accountancy or Other Professional Organizations</v>
      </c>
      <c r="C1154" t="s">
        <v>92</v>
      </c>
      <c r="D1154" t="s">
        <v>22</v>
      </c>
      <c r="E1154" t="s">
        <v>72</v>
      </c>
      <c r="F1154" s="10">
        <f t="shared" si="17"/>
        <v>1</v>
      </c>
    </row>
    <row r="1155" spans="1:6" x14ac:dyDescent="0.35">
      <c r="A1155" t="s">
        <v>74</v>
      </c>
      <c r="B1155" t="str">
        <f>VLOOKUP(A1155,'Respondents Category'!A:B,2,FALSE)</f>
        <v>5. Professional Accountancy or Other Professional Organizations</v>
      </c>
      <c r="C1155" t="s">
        <v>92</v>
      </c>
      <c r="D1155" t="s">
        <v>25</v>
      </c>
      <c r="E1155" t="s">
        <v>82</v>
      </c>
      <c r="F1155" s="10">
        <f t="shared" ref="F1155:F1218" si="18">IF(E1155="Yes",1,0)</f>
        <v>0</v>
      </c>
    </row>
    <row r="1156" spans="1:6" x14ac:dyDescent="0.35">
      <c r="A1156" t="s">
        <v>74</v>
      </c>
      <c r="B1156" t="str">
        <f>VLOOKUP(A1156,'Respondents Category'!A:B,2,FALSE)</f>
        <v>5. Professional Accountancy or Other Professional Organizations</v>
      </c>
      <c r="C1156" t="s">
        <v>92</v>
      </c>
      <c r="D1156" t="s">
        <v>10</v>
      </c>
      <c r="E1156" t="s">
        <v>82</v>
      </c>
      <c r="F1156" s="10">
        <f t="shared" si="18"/>
        <v>0</v>
      </c>
    </row>
    <row r="1157" spans="1:6" x14ac:dyDescent="0.35">
      <c r="A1157" t="s">
        <v>74</v>
      </c>
      <c r="B1157" t="str">
        <f>VLOOKUP(A1157,'Respondents Category'!A:B,2,FALSE)</f>
        <v>5. Professional Accountancy or Other Professional Organizations</v>
      </c>
      <c r="C1157" t="s">
        <v>92</v>
      </c>
      <c r="D1157" t="s">
        <v>30</v>
      </c>
      <c r="E1157" t="s">
        <v>82</v>
      </c>
      <c r="F1157" s="10">
        <f t="shared" si="18"/>
        <v>0</v>
      </c>
    </row>
    <row r="1158" spans="1:6" x14ac:dyDescent="0.35">
      <c r="A1158" t="s">
        <v>74</v>
      </c>
      <c r="B1158" t="str">
        <f>VLOOKUP(A1158,'Respondents Category'!A:B,2,FALSE)</f>
        <v>5. Professional Accountancy or Other Professional Organizations</v>
      </c>
      <c r="C1158" t="s">
        <v>92</v>
      </c>
      <c r="D1158" t="s">
        <v>42</v>
      </c>
      <c r="E1158" t="s">
        <v>82</v>
      </c>
      <c r="F1158" s="10">
        <f t="shared" si="18"/>
        <v>0</v>
      </c>
    </row>
    <row r="1159" spans="1:6" x14ac:dyDescent="0.35">
      <c r="A1159" t="s">
        <v>74</v>
      </c>
      <c r="B1159" t="str">
        <f>VLOOKUP(A1159,'Respondents Category'!A:B,2,FALSE)</f>
        <v>5. Professional Accountancy or Other Professional Organizations</v>
      </c>
      <c r="C1159" t="s">
        <v>93</v>
      </c>
      <c r="D1159" t="s">
        <v>34</v>
      </c>
      <c r="E1159" t="s">
        <v>72</v>
      </c>
      <c r="F1159" s="10">
        <f t="shared" si="18"/>
        <v>1</v>
      </c>
    </row>
    <row r="1160" spans="1:6" x14ac:dyDescent="0.35">
      <c r="A1160" t="s">
        <v>74</v>
      </c>
      <c r="B1160" t="str">
        <f>VLOOKUP(A1160,'Respondents Category'!A:B,2,FALSE)</f>
        <v>5. Professional Accountancy or Other Professional Organizations</v>
      </c>
      <c r="C1160" t="s">
        <v>93</v>
      </c>
      <c r="D1160" t="s">
        <v>18</v>
      </c>
      <c r="E1160" t="s">
        <v>82</v>
      </c>
      <c r="F1160" s="10">
        <f t="shared" si="18"/>
        <v>0</v>
      </c>
    </row>
    <row r="1161" spans="1:6" x14ac:dyDescent="0.35">
      <c r="A1161" t="s">
        <v>74</v>
      </c>
      <c r="B1161" t="str">
        <f>VLOOKUP(A1161,'Respondents Category'!A:B,2,FALSE)</f>
        <v>5. Professional Accountancy or Other Professional Organizations</v>
      </c>
      <c r="C1161" t="s">
        <v>93</v>
      </c>
      <c r="D1161" t="s">
        <v>27</v>
      </c>
      <c r="E1161" t="s">
        <v>82</v>
      </c>
      <c r="F1161" s="10">
        <f t="shared" si="18"/>
        <v>0</v>
      </c>
    </row>
    <row r="1162" spans="1:6" x14ac:dyDescent="0.35">
      <c r="A1162" t="s">
        <v>74</v>
      </c>
      <c r="B1162" t="str">
        <f>VLOOKUP(A1162,'Respondents Category'!A:B,2,FALSE)</f>
        <v>5. Professional Accountancy or Other Professional Organizations</v>
      </c>
      <c r="C1162" t="s">
        <v>93</v>
      </c>
      <c r="D1162" t="s">
        <v>3</v>
      </c>
      <c r="E1162" t="s">
        <v>82</v>
      </c>
      <c r="F1162" s="10">
        <f t="shared" si="18"/>
        <v>0</v>
      </c>
    </row>
    <row r="1163" spans="1:6" x14ac:dyDescent="0.35">
      <c r="A1163" t="s">
        <v>74</v>
      </c>
      <c r="B1163" t="str">
        <f>VLOOKUP(A1163,'Respondents Category'!A:B,2,FALSE)</f>
        <v>5. Professional Accountancy or Other Professional Organizations</v>
      </c>
      <c r="C1163" t="s">
        <v>93</v>
      </c>
      <c r="D1163" t="s">
        <v>55</v>
      </c>
      <c r="E1163" t="s">
        <v>82</v>
      </c>
      <c r="F1163" s="10">
        <f t="shared" si="18"/>
        <v>0</v>
      </c>
    </row>
    <row r="1164" spans="1:6" x14ac:dyDescent="0.35">
      <c r="A1164" t="s">
        <v>74</v>
      </c>
      <c r="B1164" t="str">
        <f>VLOOKUP(A1164,'Respondents Category'!A:B,2,FALSE)</f>
        <v>5. Professional Accountancy or Other Professional Organizations</v>
      </c>
      <c r="C1164" t="s">
        <v>94</v>
      </c>
      <c r="D1164" t="s">
        <v>23</v>
      </c>
      <c r="E1164" t="s">
        <v>72</v>
      </c>
      <c r="F1164" s="10">
        <f t="shared" si="18"/>
        <v>1</v>
      </c>
    </row>
    <row r="1165" spans="1:6" x14ac:dyDescent="0.35">
      <c r="A1165" t="s">
        <v>74</v>
      </c>
      <c r="B1165" t="str">
        <f>VLOOKUP(A1165,'Respondents Category'!A:B,2,FALSE)</f>
        <v>5. Professional Accountancy or Other Professional Organizations</v>
      </c>
      <c r="C1165" t="s">
        <v>94</v>
      </c>
      <c r="D1165" t="s">
        <v>19</v>
      </c>
      <c r="E1165" t="s">
        <v>82</v>
      </c>
      <c r="F1165" s="10">
        <f t="shared" si="18"/>
        <v>0</v>
      </c>
    </row>
    <row r="1166" spans="1:6" x14ac:dyDescent="0.35">
      <c r="A1166" t="s">
        <v>74</v>
      </c>
      <c r="B1166" t="str">
        <f>VLOOKUP(A1166,'Respondents Category'!A:B,2,FALSE)</f>
        <v>5. Professional Accountancy or Other Professional Organizations</v>
      </c>
      <c r="C1166" t="s">
        <v>94</v>
      </c>
      <c r="D1166" t="s">
        <v>28</v>
      </c>
      <c r="E1166" t="s">
        <v>82</v>
      </c>
      <c r="F1166" s="10">
        <f t="shared" si="18"/>
        <v>0</v>
      </c>
    </row>
    <row r="1167" spans="1:6" x14ac:dyDescent="0.35">
      <c r="A1167" t="s">
        <v>74</v>
      </c>
      <c r="B1167" t="str">
        <f>VLOOKUP(A1167,'Respondents Category'!A:B,2,FALSE)</f>
        <v>5. Professional Accountancy or Other Professional Organizations</v>
      </c>
      <c r="C1167" t="s">
        <v>94</v>
      </c>
      <c r="D1167" t="s">
        <v>9</v>
      </c>
      <c r="E1167" t="s">
        <v>82</v>
      </c>
      <c r="F1167" s="10">
        <f t="shared" si="18"/>
        <v>0</v>
      </c>
    </row>
    <row r="1168" spans="1:6" x14ac:dyDescent="0.35">
      <c r="A1168" t="s">
        <v>74</v>
      </c>
      <c r="B1168" t="str">
        <f>VLOOKUP(A1168,'Respondents Category'!A:B,2,FALSE)</f>
        <v>5. Professional Accountancy or Other Professional Organizations</v>
      </c>
      <c r="C1168" t="s">
        <v>94</v>
      </c>
      <c r="D1168" t="s">
        <v>46</v>
      </c>
      <c r="E1168" t="s">
        <v>82</v>
      </c>
      <c r="F1168" s="10">
        <f t="shared" si="18"/>
        <v>0</v>
      </c>
    </row>
    <row r="1169" spans="1:6" x14ac:dyDescent="0.35">
      <c r="A1169" t="s">
        <v>74</v>
      </c>
      <c r="B1169" t="str">
        <f>VLOOKUP(A1169,'Respondents Category'!A:B,2,FALSE)</f>
        <v>5. Professional Accountancy or Other Professional Organizations</v>
      </c>
      <c r="C1169" t="s">
        <v>95</v>
      </c>
      <c r="D1169" t="s">
        <v>45</v>
      </c>
      <c r="E1169" t="s">
        <v>72</v>
      </c>
      <c r="F1169" s="10">
        <f t="shared" si="18"/>
        <v>1</v>
      </c>
    </row>
    <row r="1170" spans="1:6" x14ac:dyDescent="0.35">
      <c r="A1170" t="s">
        <v>74</v>
      </c>
      <c r="B1170" t="str">
        <f>VLOOKUP(A1170,'Respondents Category'!A:B,2,FALSE)</f>
        <v>5. Professional Accountancy or Other Professional Organizations</v>
      </c>
      <c r="C1170" t="s">
        <v>95</v>
      </c>
      <c r="D1170" t="s">
        <v>40</v>
      </c>
      <c r="E1170" t="s">
        <v>82</v>
      </c>
      <c r="F1170" s="10">
        <f t="shared" si="18"/>
        <v>0</v>
      </c>
    </row>
    <row r="1171" spans="1:6" x14ac:dyDescent="0.35">
      <c r="A1171" t="s">
        <v>74</v>
      </c>
      <c r="B1171" t="str">
        <f>VLOOKUP(A1171,'Respondents Category'!A:B,2,FALSE)</f>
        <v>5. Professional Accountancy or Other Professional Organizations</v>
      </c>
      <c r="C1171" t="s">
        <v>95</v>
      </c>
      <c r="D1171" t="s">
        <v>41</v>
      </c>
      <c r="E1171" t="s">
        <v>82</v>
      </c>
      <c r="F1171" s="10">
        <f t="shared" si="18"/>
        <v>0</v>
      </c>
    </row>
    <row r="1172" spans="1:6" x14ac:dyDescent="0.35">
      <c r="A1172" t="s">
        <v>74</v>
      </c>
      <c r="B1172" t="str">
        <f>VLOOKUP(A1172,'Respondents Category'!A:B,2,FALSE)</f>
        <v>5. Professional Accountancy or Other Professional Organizations</v>
      </c>
      <c r="C1172" t="s">
        <v>95</v>
      </c>
      <c r="D1172" t="s">
        <v>11</v>
      </c>
      <c r="E1172" t="s">
        <v>82</v>
      </c>
      <c r="F1172" s="10">
        <f t="shared" si="18"/>
        <v>0</v>
      </c>
    </row>
    <row r="1173" spans="1:6" x14ac:dyDescent="0.35">
      <c r="A1173" t="s">
        <v>74</v>
      </c>
      <c r="B1173" t="str">
        <f>VLOOKUP(A1173,'Respondents Category'!A:B,2,FALSE)</f>
        <v>5. Professional Accountancy or Other Professional Organizations</v>
      </c>
      <c r="C1173" t="s">
        <v>95</v>
      </c>
      <c r="D1173" t="s">
        <v>26</v>
      </c>
      <c r="E1173" t="s">
        <v>82</v>
      </c>
      <c r="F1173" s="10">
        <f t="shared" si="18"/>
        <v>0</v>
      </c>
    </row>
    <row r="1174" spans="1:6" x14ac:dyDescent="0.35">
      <c r="A1174" t="s">
        <v>74</v>
      </c>
      <c r="B1174" t="str">
        <f>VLOOKUP(A1174,'Respondents Category'!A:B,2,FALSE)</f>
        <v>5. Professional Accountancy or Other Professional Organizations</v>
      </c>
      <c r="C1174" t="s">
        <v>96</v>
      </c>
      <c r="D1174" t="s">
        <v>58</v>
      </c>
      <c r="E1174" t="s">
        <v>72</v>
      </c>
      <c r="F1174" s="10">
        <f t="shared" si="18"/>
        <v>1</v>
      </c>
    </row>
    <row r="1175" spans="1:6" x14ac:dyDescent="0.35">
      <c r="A1175" t="s">
        <v>74</v>
      </c>
      <c r="B1175" t="str">
        <f>VLOOKUP(A1175,'Respondents Category'!A:B,2,FALSE)</f>
        <v>5. Professional Accountancy or Other Professional Organizations</v>
      </c>
      <c r="C1175" t="s">
        <v>96</v>
      </c>
      <c r="D1175" t="s">
        <v>73</v>
      </c>
      <c r="E1175" t="s">
        <v>82</v>
      </c>
      <c r="F1175" s="10">
        <f t="shared" si="18"/>
        <v>0</v>
      </c>
    </row>
    <row r="1176" spans="1:6" x14ac:dyDescent="0.35">
      <c r="A1176" t="s">
        <v>74</v>
      </c>
      <c r="B1176" t="str">
        <f>VLOOKUP(A1176,'Respondents Category'!A:B,2,FALSE)</f>
        <v>5. Professional Accountancy or Other Professional Organizations</v>
      </c>
      <c r="C1176" t="s">
        <v>96</v>
      </c>
      <c r="D1176" t="s">
        <v>6</v>
      </c>
      <c r="E1176" t="s">
        <v>82</v>
      </c>
      <c r="F1176" s="10">
        <f t="shared" si="18"/>
        <v>0</v>
      </c>
    </row>
    <row r="1177" spans="1:6" x14ac:dyDescent="0.35">
      <c r="A1177" t="s">
        <v>74</v>
      </c>
      <c r="B1177" t="str">
        <f>VLOOKUP(A1177,'Respondents Category'!A:B,2,FALSE)</f>
        <v>5. Professional Accountancy or Other Professional Organizations</v>
      </c>
      <c r="C1177" t="s">
        <v>96</v>
      </c>
      <c r="D1177" t="s">
        <v>38</v>
      </c>
      <c r="E1177" t="s">
        <v>82</v>
      </c>
      <c r="F1177" s="10">
        <f t="shared" si="18"/>
        <v>0</v>
      </c>
    </row>
    <row r="1178" spans="1:6" x14ac:dyDescent="0.35">
      <c r="A1178" t="s">
        <v>74</v>
      </c>
      <c r="B1178" t="str">
        <f>VLOOKUP(A1178,'Respondents Category'!A:B,2,FALSE)</f>
        <v>5. Professional Accountancy or Other Professional Organizations</v>
      </c>
      <c r="C1178" t="s">
        <v>96</v>
      </c>
      <c r="D1178" t="s">
        <v>80</v>
      </c>
      <c r="E1178" t="s">
        <v>82</v>
      </c>
      <c r="F1178" s="10">
        <f t="shared" si="18"/>
        <v>0</v>
      </c>
    </row>
    <row r="1179" spans="1:6" x14ac:dyDescent="0.35">
      <c r="A1179" t="s">
        <v>74</v>
      </c>
      <c r="B1179" t="str">
        <f>VLOOKUP(A1179,'Respondents Category'!A:B,2,FALSE)</f>
        <v>5. Professional Accountancy or Other Professional Organizations</v>
      </c>
      <c r="C1179" t="s">
        <v>97</v>
      </c>
      <c r="D1179" t="s">
        <v>68</v>
      </c>
      <c r="E1179" t="s">
        <v>82</v>
      </c>
      <c r="F1179" s="10">
        <f t="shared" si="18"/>
        <v>0</v>
      </c>
    </row>
    <row r="1180" spans="1:6" x14ac:dyDescent="0.35">
      <c r="A1180" t="s">
        <v>74</v>
      </c>
      <c r="B1180" t="str">
        <f>VLOOKUP(A1180,'Respondents Category'!A:B,2,FALSE)</f>
        <v>5. Professional Accountancy or Other Professional Organizations</v>
      </c>
      <c r="C1180" t="s">
        <v>97</v>
      </c>
      <c r="D1180" t="s">
        <v>37</v>
      </c>
      <c r="E1180" t="s">
        <v>72</v>
      </c>
      <c r="F1180" s="10">
        <f t="shared" si="18"/>
        <v>1</v>
      </c>
    </row>
    <row r="1181" spans="1:6" x14ac:dyDescent="0.35">
      <c r="A1181" t="s">
        <v>74</v>
      </c>
      <c r="B1181" t="str">
        <f>VLOOKUP(A1181,'Respondents Category'!A:B,2,FALSE)</f>
        <v>5. Professional Accountancy or Other Professional Organizations</v>
      </c>
      <c r="C1181" t="s">
        <v>97</v>
      </c>
      <c r="D1181" t="s">
        <v>32</v>
      </c>
      <c r="E1181" t="s">
        <v>82</v>
      </c>
      <c r="F1181" s="10">
        <f t="shared" si="18"/>
        <v>0</v>
      </c>
    </row>
    <row r="1182" spans="1:6" x14ac:dyDescent="0.35">
      <c r="A1182" t="s">
        <v>74</v>
      </c>
      <c r="B1182" t="str">
        <f>VLOOKUP(A1182,'Respondents Category'!A:B,2,FALSE)</f>
        <v>5. Professional Accountancy or Other Professional Organizations</v>
      </c>
      <c r="C1182" t="s">
        <v>98</v>
      </c>
      <c r="D1182" t="s">
        <v>15</v>
      </c>
      <c r="E1182" t="s">
        <v>82</v>
      </c>
      <c r="F1182" s="10">
        <f t="shared" si="18"/>
        <v>0</v>
      </c>
    </row>
    <row r="1183" spans="1:6" x14ac:dyDescent="0.35">
      <c r="A1183" t="s">
        <v>74</v>
      </c>
      <c r="B1183" t="str">
        <f>VLOOKUP(A1183,'Respondents Category'!A:B,2,FALSE)</f>
        <v>5. Professional Accountancy or Other Professional Organizations</v>
      </c>
      <c r="C1183" t="s">
        <v>98</v>
      </c>
      <c r="D1183" t="s">
        <v>48</v>
      </c>
      <c r="E1183" t="s">
        <v>72</v>
      </c>
      <c r="F1183" s="10">
        <f t="shared" si="18"/>
        <v>1</v>
      </c>
    </row>
    <row r="1184" spans="1:6" x14ac:dyDescent="0.35">
      <c r="A1184" t="s">
        <v>74</v>
      </c>
      <c r="B1184" t="str">
        <f>VLOOKUP(A1184,'Respondents Category'!A:B,2,FALSE)</f>
        <v>5. Professional Accountancy or Other Professional Organizations</v>
      </c>
      <c r="C1184" t="s">
        <v>99</v>
      </c>
      <c r="D1184" t="s">
        <v>53</v>
      </c>
      <c r="E1184" t="s">
        <v>72</v>
      </c>
      <c r="F1184" s="10">
        <f t="shared" si="18"/>
        <v>1</v>
      </c>
    </row>
    <row r="1185" spans="1:6" x14ac:dyDescent="0.35">
      <c r="A1185" t="s">
        <v>74</v>
      </c>
      <c r="B1185" t="str">
        <f>VLOOKUP(A1185,'Respondents Category'!A:B,2,FALSE)</f>
        <v>5. Professional Accountancy or Other Professional Organizations</v>
      </c>
      <c r="C1185" t="s">
        <v>99</v>
      </c>
      <c r="D1185" t="s">
        <v>21</v>
      </c>
      <c r="E1185" t="s">
        <v>82</v>
      </c>
      <c r="F1185" s="10">
        <f t="shared" si="18"/>
        <v>0</v>
      </c>
    </row>
    <row r="1186" spans="1:6" x14ac:dyDescent="0.35">
      <c r="A1186" t="s">
        <v>60</v>
      </c>
      <c r="B1186" t="str">
        <f>VLOOKUP(A1186,'Respondents Category'!A:B,2,FALSE)</f>
        <v>3. Jurisdictional Standard Setters</v>
      </c>
      <c r="C1186" t="s">
        <v>92</v>
      </c>
      <c r="D1186" t="s">
        <v>22</v>
      </c>
      <c r="E1186" t="s">
        <v>82</v>
      </c>
      <c r="F1186" s="10">
        <f t="shared" si="18"/>
        <v>0</v>
      </c>
    </row>
    <row r="1187" spans="1:6" x14ac:dyDescent="0.35">
      <c r="A1187" t="s">
        <v>60</v>
      </c>
      <c r="B1187" t="str">
        <f>VLOOKUP(A1187,'Respondents Category'!A:B,2,FALSE)</f>
        <v>3. Jurisdictional Standard Setters</v>
      </c>
      <c r="C1187" t="s">
        <v>92</v>
      </c>
      <c r="D1187" t="s">
        <v>25</v>
      </c>
      <c r="E1187" t="s">
        <v>72</v>
      </c>
      <c r="F1187" s="10">
        <f t="shared" si="18"/>
        <v>1</v>
      </c>
    </row>
    <row r="1188" spans="1:6" x14ac:dyDescent="0.35">
      <c r="A1188" t="s">
        <v>60</v>
      </c>
      <c r="B1188" t="str">
        <f>VLOOKUP(A1188,'Respondents Category'!A:B,2,FALSE)</f>
        <v>3. Jurisdictional Standard Setters</v>
      </c>
      <c r="C1188" t="s">
        <v>92</v>
      </c>
      <c r="D1188" t="s">
        <v>10</v>
      </c>
      <c r="E1188" t="s">
        <v>82</v>
      </c>
      <c r="F1188" s="10">
        <f t="shared" si="18"/>
        <v>0</v>
      </c>
    </row>
    <row r="1189" spans="1:6" x14ac:dyDescent="0.35">
      <c r="A1189" t="s">
        <v>60</v>
      </c>
      <c r="B1189" t="str">
        <f>VLOOKUP(A1189,'Respondents Category'!A:B,2,FALSE)</f>
        <v>3. Jurisdictional Standard Setters</v>
      </c>
      <c r="C1189" t="s">
        <v>92</v>
      </c>
      <c r="D1189" t="s">
        <v>30</v>
      </c>
      <c r="E1189" t="s">
        <v>82</v>
      </c>
      <c r="F1189" s="10">
        <f t="shared" si="18"/>
        <v>0</v>
      </c>
    </row>
    <row r="1190" spans="1:6" x14ac:dyDescent="0.35">
      <c r="A1190" t="s">
        <v>60</v>
      </c>
      <c r="B1190" t="str">
        <f>VLOOKUP(A1190,'Respondents Category'!A:B,2,FALSE)</f>
        <v>3. Jurisdictional Standard Setters</v>
      </c>
      <c r="C1190" t="s">
        <v>92</v>
      </c>
      <c r="D1190" t="s">
        <v>42</v>
      </c>
      <c r="E1190" t="s">
        <v>82</v>
      </c>
      <c r="F1190" s="10">
        <f t="shared" si="18"/>
        <v>0</v>
      </c>
    </row>
    <row r="1191" spans="1:6" x14ac:dyDescent="0.35">
      <c r="A1191" t="s">
        <v>60</v>
      </c>
      <c r="B1191" t="str">
        <f>VLOOKUP(A1191,'Respondents Category'!A:B,2,FALSE)</f>
        <v>3. Jurisdictional Standard Setters</v>
      </c>
      <c r="C1191" t="s">
        <v>93</v>
      </c>
      <c r="D1191" t="s">
        <v>34</v>
      </c>
      <c r="E1191" t="s">
        <v>82</v>
      </c>
      <c r="F1191" s="10">
        <f t="shared" si="18"/>
        <v>0</v>
      </c>
    </row>
    <row r="1192" spans="1:6" x14ac:dyDescent="0.35">
      <c r="A1192" t="s">
        <v>60</v>
      </c>
      <c r="B1192" t="str">
        <f>VLOOKUP(A1192,'Respondents Category'!A:B,2,FALSE)</f>
        <v>3. Jurisdictional Standard Setters</v>
      </c>
      <c r="C1192" t="s">
        <v>93</v>
      </c>
      <c r="D1192" t="s">
        <v>18</v>
      </c>
      <c r="E1192" t="s">
        <v>72</v>
      </c>
      <c r="F1192" s="10">
        <f t="shared" si="18"/>
        <v>1</v>
      </c>
    </row>
    <row r="1193" spans="1:6" x14ac:dyDescent="0.35">
      <c r="A1193" t="s">
        <v>60</v>
      </c>
      <c r="B1193" t="str">
        <f>VLOOKUP(A1193,'Respondents Category'!A:B,2,FALSE)</f>
        <v>3. Jurisdictional Standard Setters</v>
      </c>
      <c r="C1193" t="s">
        <v>93</v>
      </c>
      <c r="D1193" t="s">
        <v>27</v>
      </c>
      <c r="E1193" t="s">
        <v>82</v>
      </c>
      <c r="F1193" s="10">
        <f t="shared" si="18"/>
        <v>0</v>
      </c>
    </row>
    <row r="1194" spans="1:6" x14ac:dyDescent="0.35">
      <c r="A1194" t="s">
        <v>60</v>
      </c>
      <c r="B1194" t="str">
        <f>VLOOKUP(A1194,'Respondents Category'!A:B,2,FALSE)</f>
        <v>3. Jurisdictional Standard Setters</v>
      </c>
      <c r="C1194" t="s">
        <v>93</v>
      </c>
      <c r="D1194" t="s">
        <v>3</v>
      </c>
      <c r="E1194" t="s">
        <v>82</v>
      </c>
      <c r="F1194" s="10">
        <f t="shared" si="18"/>
        <v>0</v>
      </c>
    </row>
    <row r="1195" spans="1:6" x14ac:dyDescent="0.35">
      <c r="A1195" t="s">
        <v>60</v>
      </c>
      <c r="B1195" t="str">
        <f>VLOOKUP(A1195,'Respondents Category'!A:B,2,FALSE)</f>
        <v>3. Jurisdictional Standard Setters</v>
      </c>
      <c r="C1195" t="s">
        <v>93</v>
      </c>
      <c r="D1195" t="s">
        <v>55</v>
      </c>
      <c r="E1195" t="s">
        <v>82</v>
      </c>
      <c r="F1195" s="10">
        <f t="shared" si="18"/>
        <v>0</v>
      </c>
    </row>
    <row r="1196" spans="1:6" x14ac:dyDescent="0.35">
      <c r="A1196" t="s">
        <v>60</v>
      </c>
      <c r="B1196" t="str">
        <f>VLOOKUP(A1196,'Respondents Category'!A:B,2,FALSE)</f>
        <v>3. Jurisdictional Standard Setters</v>
      </c>
      <c r="C1196" t="s">
        <v>94</v>
      </c>
      <c r="D1196" t="s">
        <v>23</v>
      </c>
      <c r="E1196" t="s">
        <v>82</v>
      </c>
      <c r="F1196" s="10">
        <f t="shared" si="18"/>
        <v>0</v>
      </c>
    </row>
    <row r="1197" spans="1:6" x14ac:dyDescent="0.35">
      <c r="A1197" t="s">
        <v>60</v>
      </c>
      <c r="B1197" t="str">
        <f>VLOOKUP(A1197,'Respondents Category'!A:B,2,FALSE)</f>
        <v>3. Jurisdictional Standard Setters</v>
      </c>
      <c r="C1197" t="s">
        <v>94</v>
      </c>
      <c r="D1197" t="s">
        <v>19</v>
      </c>
      <c r="E1197" t="s">
        <v>72</v>
      </c>
      <c r="F1197" s="10">
        <f t="shared" si="18"/>
        <v>1</v>
      </c>
    </row>
    <row r="1198" spans="1:6" x14ac:dyDescent="0.35">
      <c r="A1198" t="s">
        <v>60</v>
      </c>
      <c r="B1198" t="str">
        <f>VLOOKUP(A1198,'Respondents Category'!A:B,2,FALSE)</f>
        <v>3. Jurisdictional Standard Setters</v>
      </c>
      <c r="C1198" t="s">
        <v>94</v>
      </c>
      <c r="D1198" t="s">
        <v>28</v>
      </c>
      <c r="E1198" t="s">
        <v>82</v>
      </c>
      <c r="F1198" s="10">
        <f t="shared" si="18"/>
        <v>0</v>
      </c>
    </row>
    <row r="1199" spans="1:6" x14ac:dyDescent="0.35">
      <c r="A1199" t="s">
        <v>60</v>
      </c>
      <c r="B1199" t="str">
        <f>VLOOKUP(A1199,'Respondents Category'!A:B,2,FALSE)</f>
        <v>3. Jurisdictional Standard Setters</v>
      </c>
      <c r="C1199" t="s">
        <v>94</v>
      </c>
      <c r="D1199" t="s">
        <v>9</v>
      </c>
      <c r="E1199" t="s">
        <v>82</v>
      </c>
      <c r="F1199" s="10">
        <f t="shared" si="18"/>
        <v>0</v>
      </c>
    </row>
    <row r="1200" spans="1:6" x14ac:dyDescent="0.35">
      <c r="A1200" t="s">
        <v>60</v>
      </c>
      <c r="B1200" t="str">
        <f>VLOOKUP(A1200,'Respondents Category'!A:B,2,FALSE)</f>
        <v>3. Jurisdictional Standard Setters</v>
      </c>
      <c r="C1200" t="s">
        <v>94</v>
      </c>
      <c r="D1200" t="s">
        <v>46</v>
      </c>
      <c r="E1200" t="s">
        <v>82</v>
      </c>
      <c r="F1200" s="10">
        <f t="shared" si="18"/>
        <v>0</v>
      </c>
    </row>
    <row r="1201" spans="1:6" x14ac:dyDescent="0.35">
      <c r="A1201" t="s">
        <v>60</v>
      </c>
      <c r="B1201" t="str">
        <f>VLOOKUP(A1201,'Respondents Category'!A:B,2,FALSE)</f>
        <v>3. Jurisdictional Standard Setters</v>
      </c>
      <c r="C1201" t="s">
        <v>95</v>
      </c>
      <c r="D1201" t="s">
        <v>45</v>
      </c>
      <c r="E1201" t="s">
        <v>82</v>
      </c>
      <c r="F1201" s="10">
        <f t="shared" si="18"/>
        <v>0</v>
      </c>
    </row>
    <row r="1202" spans="1:6" x14ac:dyDescent="0.35">
      <c r="A1202" t="s">
        <v>60</v>
      </c>
      <c r="B1202" t="str">
        <f>VLOOKUP(A1202,'Respondents Category'!A:B,2,FALSE)</f>
        <v>3. Jurisdictional Standard Setters</v>
      </c>
      <c r="C1202" t="s">
        <v>95</v>
      </c>
      <c r="D1202" t="s">
        <v>40</v>
      </c>
      <c r="E1202" t="s">
        <v>72</v>
      </c>
      <c r="F1202" s="10">
        <f t="shared" si="18"/>
        <v>1</v>
      </c>
    </row>
    <row r="1203" spans="1:6" x14ac:dyDescent="0.35">
      <c r="A1203" t="s">
        <v>60</v>
      </c>
      <c r="B1203" t="str">
        <f>VLOOKUP(A1203,'Respondents Category'!A:B,2,FALSE)</f>
        <v>3. Jurisdictional Standard Setters</v>
      </c>
      <c r="C1203" t="s">
        <v>95</v>
      </c>
      <c r="D1203" t="s">
        <v>41</v>
      </c>
      <c r="E1203" t="s">
        <v>82</v>
      </c>
      <c r="F1203" s="10">
        <f t="shared" si="18"/>
        <v>0</v>
      </c>
    </row>
    <row r="1204" spans="1:6" x14ac:dyDescent="0.35">
      <c r="A1204" t="s">
        <v>60</v>
      </c>
      <c r="B1204" t="str">
        <f>VLOOKUP(A1204,'Respondents Category'!A:B,2,FALSE)</f>
        <v>3. Jurisdictional Standard Setters</v>
      </c>
      <c r="C1204" t="s">
        <v>95</v>
      </c>
      <c r="D1204" t="s">
        <v>11</v>
      </c>
      <c r="E1204" t="s">
        <v>82</v>
      </c>
      <c r="F1204" s="10">
        <f t="shared" si="18"/>
        <v>0</v>
      </c>
    </row>
    <row r="1205" spans="1:6" x14ac:dyDescent="0.35">
      <c r="A1205" t="s">
        <v>60</v>
      </c>
      <c r="B1205" t="str">
        <f>VLOOKUP(A1205,'Respondents Category'!A:B,2,FALSE)</f>
        <v>3. Jurisdictional Standard Setters</v>
      </c>
      <c r="C1205" t="s">
        <v>95</v>
      </c>
      <c r="D1205" t="s">
        <v>26</v>
      </c>
      <c r="E1205" t="s">
        <v>82</v>
      </c>
      <c r="F1205" s="10">
        <f t="shared" si="18"/>
        <v>0</v>
      </c>
    </row>
    <row r="1206" spans="1:6" x14ac:dyDescent="0.35">
      <c r="A1206" t="s">
        <v>60</v>
      </c>
      <c r="B1206" t="str">
        <f>VLOOKUP(A1206,'Respondents Category'!A:B,2,FALSE)</f>
        <v>3. Jurisdictional Standard Setters</v>
      </c>
      <c r="C1206" t="s">
        <v>96</v>
      </c>
      <c r="D1206" t="s">
        <v>58</v>
      </c>
      <c r="E1206" t="s">
        <v>82</v>
      </c>
      <c r="F1206" s="10">
        <f t="shared" si="18"/>
        <v>0</v>
      </c>
    </row>
    <row r="1207" spans="1:6" x14ac:dyDescent="0.35">
      <c r="A1207" t="s">
        <v>60</v>
      </c>
      <c r="B1207" t="str">
        <f>VLOOKUP(A1207,'Respondents Category'!A:B,2,FALSE)</f>
        <v>3. Jurisdictional Standard Setters</v>
      </c>
      <c r="C1207" t="s">
        <v>96</v>
      </c>
      <c r="D1207" t="s">
        <v>73</v>
      </c>
      <c r="E1207" t="s">
        <v>72</v>
      </c>
      <c r="F1207" s="10">
        <f t="shared" si="18"/>
        <v>1</v>
      </c>
    </row>
    <row r="1208" spans="1:6" x14ac:dyDescent="0.35">
      <c r="A1208" t="s">
        <v>60</v>
      </c>
      <c r="B1208" t="str">
        <f>VLOOKUP(A1208,'Respondents Category'!A:B,2,FALSE)</f>
        <v>3. Jurisdictional Standard Setters</v>
      </c>
      <c r="C1208" t="s">
        <v>96</v>
      </c>
      <c r="D1208" t="s">
        <v>6</v>
      </c>
      <c r="E1208" t="s">
        <v>82</v>
      </c>
      <c r="F1208" s="10">
        <f t="shared" si="18"/>
        <v>0</v>
      </c>
    </row>
    <row r="1209" spans="1:6" x14ac:dyDescent="0.35">
      <c r="A1209" t="s">
        <v>60</v>
      </c>
      <c r="B1209" t="str">
        <f>VLOOKUP(A1209,'Respondents Category'!A:B,2,FALSE)</f>
        <v>3. Jurisdictional Standard Setters</v>
      </c>
      <c r="C1209" t="s">
        <v>96</v>
      </c>
      <c r="D1209" t="s">
        <v>38</v>
      </c>
      <c r="E1209" t="s">
        <v>82</v>
      </c>
      <c r="F1209" s="10">
        <f t="shared" si="18"/>
        <v>0</v>
      </c>
    </row>
    <row r="1210" spans="1:6" x14ac:dyDescent="0.35">
      <c r="A1210" t="s">
        <v>60</v>
      </c>
      <c r="B1210" t="str">
        <f>VLOOKUP(A1210,'Respondents Category'!A:B,2,FALSE)</f>
        <v>3. Jurisdictional Standard Setters</v>
      </c>
      <c r="C1210" t="s">
        <v>96</v>
      </c>
      <c r="D1210" t="s">
        <v>80</v>
      </c>
      <c r="E1210" t="s">
        <v>82</v>
      </c>
      <c r="F1210" s="10">
        <f t="shared" si="18"/>
        <v>0</v>
      </c>
    </row>
    <row r="1211" spans="1:6" x14ac:dyDescent="0.35">
      <c r="A1211" t="s">
        <v>60</v>
      </c>
      <c r="B1211" t="str">
        <f>VLOOKUP(A1211,'Respondents Category'!A:B,2,FALSE)</f>
        <v>3. Jurisdictional Standard Setters</v>
      </c>
      <c r="C1211" t="s">
        <v>97</v>
      </c>
      <c r="D1211" t="s">
        <v>68</v>
      </c>
      <c r="E1211" t="s">
        <v>82</v>
      </c>
      <c r="F1211" s="10">
        <f t="shared" si="18"/>
        <v>0</v>
      </c>
    </row>
    <row r="1212" spans="1:6" x14ac:dyDescent="0.35">
      <c r="A1212" t="s">
        <v>60</v>
      </c>
      <c r="B1212" t="str">
        <f>VLOOKUP(A1212,'Respondents Category'!A:B,2,FALSE)</f>
        <v>3. Jurisdictional Standard Setters</v>
      </c>
      <c r="C1212" t="s">
        <v>97</v>
      </c>
      <c r="D1212" t="s">
        <v>37</v>
      </c>
      <c r="E1212" t="s">
        <v>72</v>
      </c>
      <c r="F1212" s="10">
        <f t="shared" si="18"/>
        <v>1</v>
      </c>
    </row>
    <row r="1213" spans="1:6" x14ac:dyDescent="0.35">
      <c r="A1213" t="s">
        <v>60</v>
      </c>
      <c r="B1213" t="str">
        <f>VLOOKUP(A1213,'Respondents Category'!A:B,2,FALSE)</f>
        <v>3. Jurisdictional Standard Setters</v>
      </c>
      <c r="C1213" t="s">
        <v>97</v>
      </c>
      <c r="D1213" t="s">
        <v>32</v>
      </c>
      <c r="E1213" t="s">
        <v>82</v>
      </c>
      <c r="F1213" s="10">
        <f t="shared" si="18"/>
        <v>0</v>
      </c>
    </row>
    <row r="1214" spans="1:6" x14ac:dyDescent="0.35">
      <c r="A1214" t="s">
        <v>60</v>
      </c>
      <c r="B1214" t="str">
        <f>VLOOKUP(A1214,'Respondents Category'!A:B,2,FALSE)</f>
        <v>3. Jurisdictional Standard Setters</v>
      </c>
      <c r="C1214" t="s">
        <v>98</v>
      </c>
      <c r="D1214" t="s">
        <v>15</v>
      </c>
      <c r="E1214" t="s">
        <v>82</v>
      </c>
      <c r="F1214" s="10">
        <f t="shared" si="18"/>
        <v>0</v>
      </c>
    </row>
    <row r="1215" spans="1:6" x14ac:dyDescent="0.35">
      <c r="A1215" t="s">
        <v>60</v>
      </c>
      <c r="B1215" t="str">
        <f>VLOOKUP(A1215,'Respondents Category'!A:B,2,FALSE)</f>
        <v>3. Jurisdictional Standard Setters</v>
      </c>
      <c r="C1215" t="s">
        <v>98</v>
      </c>
      <c r="D1215" t="s">
        <v>48</v>
      </c>
      <c r="E1215" t="s">
        <v>72</v>
      </c>
      <c r="F1215" s="10">
        <f t="shared" si="18"/>
        <v>1</v>
      </c>
    </row>
    <row r="1216" spans="1:6" x14ac:dyDescent="0.35">
      <c r="A1216" t="s">
        <v>60</v>
      </c>
      <c r="B1216" t="str">
        <f>VLOOKUP(A1216,'Respondents Category'!A:B,2,FALSE)</f>
        <v>3. Jurisdictional Standard Setters</v>
      </c>
      <c r="C1216" t="s">
        <v>99</v>
      </c>
      <c r="D1216" t="s">
        <v>53</v>
      </c>
      <c r="E1216" t="s">
        <v>72</v>
      </c>
      <c r="F1216" s="10">
        <f t="shared" si="18"/>
        <v>1</v>
      </c>
    </row>
    <row r="1217" spans="1:6" x14ac:dyDescent="0.35">
      <c r="A1217" t="s">
        <v>60</v>
      </c>
      <c r="B1217" t="str">
        <f>VLOOKUP(A1217,'Respondents Category'!A:B,2,FALSE)</f>
        <v>3. Jurisdictional Standard Setters</v>
      </c>
      <c r="C1217" t="s">
        <v>99</v>
      </c>
      <c r="D1217" t="s">
        <v>21</v>
      </c>
      <c r="E1217" t="s">
        <v>82</v>
      </c>
      <c r="F1217" s="10">
        <f t="shared" si="18"/>
        <v>0</v>
      </c>
    </row>
    <row r="1218" spans="1:6" x14ac:dyDescent="0.35">
      <c r="A1218" t="s">
        <v>13</v>
      </c>
      <c r="B1218" t="str">
        <f>VLOOKUP(A1218,'Respondents Category'!A:B,2,FALSE)</f>
        <v>3. Jurisdictional Standard Setters</v>
      </c>
      <c r="C1218" t="s">
        <v>92</v>
      </c>
      <c r="D1218" t="s">
        <v>22</v>
      </c>
      <c r="E1218" t="s">
        <v>82</v>
      </c>
      <c r="F1218" s="10">
        <f t="shared" si="18"/>
        <v>0</v>
      </c>
    </row>
    <row r="1219" spans="1:6" x14ac:dyDescent="0.35">
      <c r="A1219" t="s">
        <v>13</v>
      </c>
      <c r="B1219" t="str">
        <f>VLOOKUP(A1219,'Respondents Category'!A:B,2,FALSE)</f>
        <v>3. Jurisdictional Standard Setters</v>
      </c>
      <c r="C1219" t="s">
        <v>92</v>
      </c>
      <c r="D1219" t="s">
        <v>25</v>
      </c>
      <c r="E1219" t="s">
        <v>82</v>
      </c>
      <c r="F1219" s="10">
        <f t="shared" ref="F1219:F1282" si="19">IF(E1219="Yes",1,0)</f>
        <v>0</v>
      </c>
    </row>
    <row r="1220" spans="1:6" x14ac:dyDescent="0.35">
      <c r="A1220" t="s">
        <v>13</v>
      </c>
      <c r="B1220" t="str">
        <f>VLOOKUP(A1220,'Respondents Category'!A:B,2,FALSE)</f>
        <v>3. Jurisdictional Standard Setters</v>
      </c>
      <c r="C1220" t="s">
        <v>92</v>
      </c>
      <c r="D1220" t="s">
        <v>10</v>
      </c>
      <c r="E1220" t="s">
        <v>72</v>
      </c>
      <c r="F1220" s="10">
        <f t="shared" si="19"/>
        <v>1</v>
      </c>
    </row>
    <row r="1221" spans="1:6" x14ac:dyDescent="0.35">
      <c r="A1221" t="s">
        <v>13</v>
      </c>
      <c r="B1221" t="str">
        <f>VLOOKUP(A1221,'Respondents Category'!A:B,2,FALSE)</f>
        <v>3. Jurisdictional Standard Setters</v>
      </c>
      <c r="C1221" t="s">
        <v>92</v>
      </c>
      <c r="D1221" t="s">
        <v>30</v>
      </c>
      <c r="E1221" t="s">
        <v>82</v>
      </c>
      <c r="F1221" s="10">
        <f t="shared" si="19"/>
        <v>0</v>
      </c>
    </row>
    <row r="1222" spans="1:6" x14ac:dyDescent="0.35">
      <c r="A1222" t="s">
        <v>13</v>
      </c>
      <c r="B1222" t="str">
        <f>VLOOKUP(A1222,'Respondents Category'!A:B,2,FALSE)</f>
        <v>3. Jurisdictional Standard Setters</v>
      </c>
      <c r="C1222" t="s">
        <v>92</v>
      </c>
      <c r="D1222" t="s">
        <v>42</v>
      </c>
      <c r="E1222" t="s">
        <v>82</v>
      </c>
      <c r="F1222" s="10">
        <f t="shared" si="19"/>
        <v>0</v>
      </c>
    </row>
    <row r="1223" spans="1:6" x14ac:dyDescent="0.35">
      <c r="A1223" t="s">
        <v>13</v>
      </c>
      <c r="B1223" t="str">
        <f>VLOOKUP(A1223,'Respondents Category'!A:B,2,FALSE)</f>
        <v>3. Jurisdictional Standard Setters</v>
      </c>
      <c r="C1223" t="s">
        <v>93</v>
      </c>
      <c r="D1223" t="s">
        <v>34</v>
      </c>
      <c r="E1223" t="s">
        <v>82</v>
      </c>
      <c r="F1223" s="10">
        <f t="shared" si="19"/>
        <v>0</v>
      </c>
    </row>
    <row r="1224" spans="1:6" x14ac:dyDescent="0.35">
      <c r="A1224" t="s">
        <v>13</v>
      </c>
      <c r="B1224" t="str">
        <f>VLOOKUP(A1224,'Respondents Category'!A:B,2,FALSE)</f>
        <v>3. Jurisdictional Standard Setters</v>
      </c>
      <c r="C1224" t="s">
        <v>93</v>
      </c>
      <c r="D1224" t="s">
        <v>18</v>
      </c>
      <c r="E1224" t="s">
        <v>82</v>
      </c>
      <c r="F1224" s="10">
        <f t="shared" si="19"/>
        <v>0</v>
      </c>
    </row>
    <row r="1225" spans="1:6" x14ac:dyDescent="0.35">
      <c r="A1225" t="s">
        <v>13</v>
      </c>
      <c r="B1225" t="str">
        <f>VLOOKUP(A1225,'Respondents Category'!A:B,2,FALSE)</f>
        <v>3. Jurisdictional Standard Setters</v>
      </c>
      <c r="C1225" t="s">
        <v>93</v>
      </c>
      <c r="D1225" t="s">
        <v>27</v>
      </c>
      <c r="E1225" t="s">
        <v>82</v>
      </c>
      <c r="F1225" s="10">
        <f t="shared" si="19"/>
        <v>0</v>
      </c>
    </row>
    <row r="1226" spans="1:6" x14ac:dyDescent="0.35">
      <c r="A1226" t="s">
        <v>13</v>
      </c>
      <c r="B1226" t="str">
        <f>VLOOKUP(A1226,'Respondents Category'!A:B,2,FALSE)</f>
        <v>3. Jurisdictional Standard Setters</v>
      </c>
      <c r="C1226" t="s">
        <v>93</v>
      </c>
      <c r="D1226" t="s">
        <v>3</v>
      </c>
      <c r="E1226" t="s">
        <v>72</v>
      </c>
      <c r="F1226" s="10">
        <f t="shared" si="19"/>
        <v>1</v>
      </c>
    </row>
    <row r="1227" spans="1:6" x14ac:dyDescent="0.35">
      <c r="A1227" t="s">
        <v>13</v>
      </c>
      <c r="B1227" t="str">
        <f>VLOOKUP(A1227,'Respondents Category'!A:B,2,FALSE)</f>
        <v>3. Jurisdictional Standard Setters</v>
      </c>
      <c r="C1227" t="s">
        <v>93</v>
      </c>
      <c r="D1227" t="s">
        <v>55</v>
      </c>
      <c r="E1227" t="s">
        <v>82</v>
      </c>
      <c r="F1227" s="10">
        <f t="shared" si="19"/>
        <v>0</v>
      </c>
    </row>
    <row r="1228" spans="1:6" x14ac:dyDescent="0.35">
      <c r="A1228" t="s">
        <v>13</v>
      </c>
      <c r="B1228" t="str">
        <f>VLOOKUP(A1228,'Respondents Category'!A:B,2,FALSE)</f>
        <v>3. Jurisdictional Standard Setters</v>
      </c>
      <c r="C1228" t="s">
        <v>94</v>
      </c>
      <c r="D1228" t="s">
        <v>23</v>
      </c>
      <c r="E1228" t="s">
        <v>82</v>
      </c>
      <c r="F1228" s="10">
        <f t="shared" si="19"/>
        <v>0</v>
      </c>
    </row>
    <row r="1229" spans="1:6" x14ac:dyDescent="0.35">
      <c r="A1229" t="s">
        <v>13</v>
      </c>
      <c r="B1229" t="str">
        <f>VLOOKUP(A1229,'Respondents Category'!A:B,2,FALSE)</f>
        <v>3. Jurisdictional Standard Setters</v>
      </c>
      <c r="C1229" t="s">
        <v>94</v>
      </c>
      <c r="D1229" t="s">
        <v>19</v>
      </c>
      <c r="E1229" t="s">
        <v>82</v>
      </c>
      <c r="F1229" s="10">
        <f t="shared" si="19"/>
        <v>0</v>
      </c>
    </row>
    <row r="1230" spans="1:6" x14ac:dyDescent="0.35">
      <c r="A1230" t="s">
        <v>13</v>
      </c>
      <c r="B1230" t="str">
        <f>VLOOKUP(A1230,'Respondents Category'!A:B,2,FALSE)</f>
        <v>3. Jurisdictional Standard Setters</v>
      </c>
      <c r="C1230" t="s">
        <v>94</v>
      </c>
      <c r="D1230" t="s">
        <v>28</v>
      </c>
      <c r="E1230" t="s">
        <v>82</v>
      </c>
      <c r="F1230" s="10">
        <f t="shared" si="19"/>
        <v>0</v>
      </c>
    </row>
    <row r="1231" spans="1:6" x14ac:dyDescent="0.35">
      <c r="A1231" t="s">
        <v>13</v>
      </c>
      <c r="B1231" t="str">
        <f>VLOOKUP(A1231,'Respondents Category'!A:B,2,FALSE)</f>
        <v>3. Jurisdictional Standard Setters</v>
      </c>
      <c r="C1231" t="s">
        <v>94</v>
      </c>
      <c r="D1231" t="s">
        <v>9</v>
      </c>
      <c r="E1231" t="s">
        <v>72</v>
      </c>
      <c r="F1231" s="10">
        <f t="shared" si="19"/>
        <v>1</v>
      </c>
    </row>
    <row r="1232" spans="1:6" x14ac:dyDescent="0.35">
      <c r="A1232" t="s">
        <v>13</v>
      </c>
      <c r="B1232" t="str">
        <f>VLOOKUP(A1232,'Respondents Category'!A:B,2,FALSE)</f>
        <v>3. Jurisdictional Standard Setters</v>
      </c>
      <c r="C1232" t="s">
        <v>94</v>
      </c>
      <c r="D1232" t="s">
        <v>46</v>
      </c>
      <c r="E1232" t="s">
        <v>82</v>
      </c>
      <c r="F1232" s="10">
        <f t="shared" si="19"/>
        <v>0</v>
      </c>
    </row>
    <row r="1233" spans="1:6" x14ac:dyDescent="0.35">
      <c r="A1233" t="s">
        <v>13</v>
      </c>
      <c r="B1233" t="str">
        <f>VLOOKUP(A1233,'Respondents Category'!A:B,2,FALSE)</f>
        <v>3. Jurisdictional Standard Setters</v>
      </c>
      <c r="C1233" t="s">
        <v>95</v>
      </c>
      <c r="D1233" t="s">
        <v>45</v>
      </c>
      <c r="E1233" t="s">
        <v>82</v>
      </c>
      <c r="F1233" s="10">
        <f t="shared" si="19"/>
        <v>0</v>
      </c>
    </row>
    <row r="1234" spans="1:6" x14ac:dyDescent="0.35">
      <c r="A1234" t="s">
        <v>13</v>
      </c>
      <c r="B1234" t="str">
        <f>VLOOKUP(A1234,'Respondents Category'!A:B,2,FALSE)</f>
        <v>3. Jurisdictional Standard Setters</v>
      </c>
      <c r="C1234" t="s">
        <v>95</v>
      </c>
      <c r="D1234" t="s">
        <v>40</v>
      </c>
      <c r="E1234" t="s">
        <v>72</v>
      </c>
      <c r="F1234" s="10">
        <f t="shared" si="19"/>
        <v>1</v>
      </c>
    </row>
    <row r="1235" spans="1:6" x14ac:dyDescent="0.35">
      <c r="A1235" t="s">
        <v>13</v>
      </c>
      <c r="B1235" t="str">
        <f>VLOOKUP(A1235,'Respondents Category'!A:B,2,FALSE)</f>
        <v>3. Jurisdictional Standard Setters</v>
      </c>
      <c r="C1235" t="s">
        <v>95</v>
      </c>
      <c r="D1235" t="s">
        <v>41</v>
      </c>
      <c r="E1235" t="s">
        <v>82</v>
      </c>
      <c r="F1235" s="10">
        <f t="shared" si="19"/>
        <v>0</v>
      </c>
    </row>
    <row r="1236" spans="1:6" x14ac:dyDescent="0.35">
      <c r="A1236" t="s">
        <v>13</v>
      </c>
      <c r="B1236" t="str">
        <f>VLOOKUP(A1236,'Respondents Category'!A:B,2,FALSE)</f>
        <v>3. Jurisdictional Standard Setters</v>
      </c>
      <c r="C1236" t="s">
        <v>95</v>
      </c>
      <c r="D1236" t="s">
        <v>11</v>
      </c>
      <c r="E1236" t="s">
        <v>82</v>
      </c>
      <c r="F1236" s="10">
        <f t="shared" si="19"/>
        <v>0</v>
      </c>
    </row>
    <row r="1237" spans="1:6" x14ac:dyDescent="0.35">
      <c r="A1237" t="s">
        <v>13</v>
      </c>
      <c r="B1237" t="str">
        <f>VLOOKUP(A1237,'Respondents Category'!A:B,2,FALSE)</f>
        <v>3. Jurisdictional Standard Setters</v>
      </c>
      <c r="C1237" t="s">
        <v>95</v>
      </c>
      <c r="D1237" t="s">
        <v>26</v>
      </c>
      <c r="E1237" t="s">
        <v>82</v>
      </c>
      <c r="F1237" s="10">
        <f t="shared" si="19"/>
        <v>0</v>
      </c>
    </row>
    <row r="1238" spans="1:6" x14ac:dyDescent="0.35">
      <c r="A1238" t="s">
        <v>13</v>
      </c>
      <c r="B1238" t="str">
        <f>VLOOKUP(A1238,'Respondents Category'!A:B,2,FALSE)</f>
        <v>3. Jurisdictional Standard Setters</v>
      </c>
      <c r="C1238" t="s">
        <v>96</v>
      </c>
      <c r="D1238" t="s">
        <v>58</v>
      </c>
      <c r="E1238" t="s">
        <v>82</v>
      </c>
      <c r="F1238" s="10">
        <f t="shared" si="19"/>
        <v>0</v>
      </c>
    </row>
    <row r="1239" spans="1:6" x14ac:dyDescent="0.35">
      <c r="A1239" t="s">
        <v>13</v>
      </c>
      <c r="B1239" t="str">
        <f>VLOOKUP(A1239,'Respondents Category'!A:B,2,FALSE)</f>
        <v>3. Jurisdictional Standard Setters</v>
      </c>
      <c r="C1239" t="s">
        <v>96</v>
      </c>
      <c r="D1239" t="s">
        <v>73</v>
      </c>
      <c r="E1239" t="s">
        <v>72</v>
      </c>
      <c r="F1239" s="10">
        <f t="shared" si="19"/>
        <v>1</v>
      </c>
    </row>
    <row r="1240" spans="1:6" x14ac:dyDescent="0.35">
      <c r="A1240" t="s">
        <v>13</v>
      </c>
      <c r="B1240" t="str">
        <f>VLOOKUP(A1240,'Respondents Category'!A:B,2,FALSE)</f>
        <v>3. Jurisdictional Standard Setters</v>
      </c>
      <c r="C1240" t="s">
        <v>96</v>
      </c>
      <c r="D1240" t="s">
        <v>6</v>
      </c>
      <c r="E1240" t="s">
        <v>82</v>
      </c>
      <c r="F1240" s="10">
        <f t="shared" si="19"/>
        <v>0</v>
      </c>
    </row>
    <row r="1241" spans="1:6" x14ac:dyDescent="0.35">
      <c r="A1241" t="s">
        <v>13</v>
      </c>
      <c r="B1241" t="str">
        <f>VLOOKUP(A1241,'Respondents Category'!A:B,2,FALSE)</f>
        <v>3. Jurisdictional Standard Setters</v>
      </c>
      <c r="C1241" t="s">
        <v>96</v>
      </c>
      <c r="D1241" t="s">
        <v>38</v>
      </c>
      <c r="E1241" t="s">
        <v>82</v>
      </c>
      <c r="F1241" s="10">
        <f t="shared" si="19"/>
        <v>0</v>
      </c>
    </row>
    <row r="1242" spans="1:6" x14ac:dyDescent="0.35">
      <c r="A1242" t="s">
        <v>13</v>
      </c>
      <c r="B1242" t="str">
        <f>VLOOKUP(A1242,'Respondents Category'!A:B,2,FALSE)</f>
        <v>3. Jurisdictional Standard Setters</v>
      </c>
      <c r="C1242" t="s">
        <v>96</v>
      </c>
      <c r="D1242" t="s">
        <v>80</v>
      </c>
      <c r="E1242" t="s">
        <v>82</v>
      </c>
      <c r="F1242" s="10">
        <f t="shared" si="19"/>
        <v>0</v>
      </c>
    </row>
    <row r="1243" spans="1:6" x14ac:dyDescent="0.35">
      <c r="A1243" t="s">
        <v>13</v>
      </c>
      <c r="B1243" t="str">
        <f>VLOOKUP(A1243,'Respondents Category'!A:B,2,FALSE)</f>
        <v>3. Jurisdictional Standard Setters</v>
      </c>
      <c r="C1243" t="s">
        <v>97</v>
      </c>
      <c r="D1243" t="s">
        <v>68</v>
      </c>
      <c r="E1243" t="s">
        <v>72</v>
      </c>
      <c r="F1243" s="10">
        <f t="shared" si="19"/>
        <v>1</v>
      </c>
    </row>
    <row r="1244" spans="1:6" x14ac:dyDescent="0.35">
      <c r="A1244" t="s">
        <v>13</v>
      </c>
      <c r="B1244" t="str">
        <f>VLOOKUP(A1244,'Respondents Category'!A:B,2,FALSE)</f>
        <v>3. Jurisdictional Standard Setters</v>
      </c>
      <c r="C1244" t="s">
        <v>97</v>
      </c>
      <c r="D1244" t="s">
        <v>37</v>
      </c>
      <c r="E1244" t="s">
        <v>82</v>
      </c>
      <c r="F1244" s="10">
        <f t="shared" si="19"/>
        <v>0</v>
      </c>
    </row>
    <row r="1245" spans="1:6" x14ac:dyDescent="0.35">
      <c r="A1245" t="s">
        <v>13</v>
      </c>
      <c r="B1245" t="str">
        <f>VLOOKUP(A1245,'Respondents Category'!A:B,2,FALSE)</f>
        <v>3. Jurisdictional Standard Setters</v>
      </c>
      <c r="C1245" t="s">
        <v>97</v>
      </c>
      <c r="D1245" t="s">
        <v>32</v>
      </c>
      <c r="E1245" t="s">
        <v>82</v>
      </c>
      <c r="F1245" s="10">
        <f t="shared" si="19"/>
        <v>0</v>
      </c>
    </row>
    <row r="1246" spans="1:6" x14ac:dyDescent="0.35">
      <c r="A1246" t="s">
        <v>13</v>
      </c>
      <c r="B1246" t="str">
        <f>VLOOKUP(A1246,'Respondents Category'!A:B,2,FALSE)</f>
        <v>3. Jurisdictional Standard Setters</v>
      </c>
      <c r="C1246" t="s">
        <v>98</v>
      </c>
      <c r="D1246" t="s">
        <v>15</v>
      </c>
      <c r="E1246" t="s">
        <v>72</v>
      </c>
      <c r="F1246" s="10">
        <f t="shared" si="19"/>
        <v>1</v>
      </c>
    </row>
    <row r="1247" spans="1:6" x14ac:dyDescent="0.35">
      <c r="A1247" t="s">
        <v>13</v>
      </c>
      <c r="B1247" t="str">
        <f>VLOOKUP(A1247,'Respondents Category'!A:B,2,FALSE)</f>
        <v>3. Jurisdictional Standard Setters</v>
      </c>
      <c r="C1247" t="s">
        <v>98</v>
      </c>
      <c r="D1247" t="s">
        <v>48</v>
      </c>
      <c r="E1247" t="s">
        <v>82</v>
      </c>
      <c r="F1247" s="10">
        <f t="shared" si="19"/>
        <v>0</v>
      </c>
    </row>
    <row r="1248" spans="1:6" x14ac:dyDescent="0.35">
      <c r="A1248" t="s">
        <v>13</v>
      </c>
      <c r="B1248" t="str">
        <f>VLOOKUP(A1248,'Respondents Category'!A:B,2,FALSE)</f>
        <v>3. Jurisdictional Standard Setters</v>
      </c>
      <c r="C1248" t="s">
        <v>99</v>
      </c>
      <c r="D1248" t="s">
        <v>53</v>
      </c>
      <c r="E1248" t="s">
        <v>72</v>
      </c>
      <c r="F1248" s="10">
        <f t="shared" si="19"/>
        <v>1</v>
      </c>
    </row>
    <row r="1249" spans="1:6" x14ac:dyDescent="0.35">
      <c r="A1249" t="s">
        <v>13</v>
      </c>
      <c r="B1249" t="str">
        <f>VLOOKUP(A1249,'Respondents Category'!A:B,2,FALSE)</f>
        <v>3. Jurisdictional Standard Setters</v>
      </c>
      <c r="C1249" t="s">
        <v>99</v>
      </c>
      <c r="D1249" t="s">
        <v>21</v>
      </c>
      <c r="E1249" t="s">
        <v>82</v>
      </c>
      <c r="F1249" s="10">
        <f t="shared" si="19"/>
        <v>0</v>
      </c>
    </row>
    <row r="1250" spans="1:6" x14ac:dyDescent="0.35">
      <c r="A1250" t="s">
        <v>63</v>
      </c>
      <c r="B1250" t="str">
        <f>VLOOKUP(A1250,'Respondents Category'!A:B,2,FALSE)</f>
        <v>5. Professional Accountancy or Other Professional Organizations</v>
      </c>
      <c r="C1250" t="s">
        <v>92</v>
      </c>
      <c r="D1250" t="s">
        <v>22</v>
      </c>
      <c r="E1250" t="s">
        <v>82</v>
      </c>
      <c r="F1250" s="10">
        <f t="shared" si="19"/>
        <v>0</v>
      </c>
    </row>
    <row r="1251" spans="1:6" x14ac:dyDescent="0.35">
      <c r="A1251" t="s">
        <v>63</v>
      </c>
      <c r="B1251" t="str">
        <f>VLOOKUP(A1251,'Respondents Category'!A:B,2,FALSE)</f>
        <v>5. Professional Accountancy or Other Professional Organizations</v>
      </c>
      <c r="C1251" t="s">
        <v>92</v>
      </c>
      <c r="D1251" t="s">
        <v>25</v>
      </c>
      <c r="E1251" t="s">
        <v>72</v>
      </c>
      <c r="F1251" s="10">
        <f t="shared" si="19"/>
        <v>1</v>
      </c>
    </row>
    <row r="1252" spans="1:6" x14ac:dyDescent="0.35">
      <c r="A1252" t="s">
        <v>63</v>
      </c>
      <c r="B1252" t="str">
        <f>VLOOKUP(A1252,'Respondents Category'!A:B,2,FALSE)</f>
        <v>5. Professional Accountancy or Other Professional Organizations</v>
      </c>
      <c r="C1252" t="s">
        <v>92</v>
      </c>
      <c r="D1252" t="s">
        <v>10</v>
      </c>
      <c r="E1252" t="s">
        <v>82</v>
      </c>
      <c r="F1252" s="10">
        <f t="shared" si="19"/>
        <v>0</v>
      </c>
    </row>
    <row r="1253" spans="1:6" x14ac:dyDescent="0.35">
      <c r="A1253" t="s">
        <v>63</v>
      </c>
      <c r="B1253" t="str">
        <f>VLOOKUP(A1253,'Respondents Category'!A:B,2,FALSE)</f>
        <v>5. Professional Accountancy or Other Professional Organizations</v>
      </c>
      <c r="C1253" t="s">
        <v>92</v>
      </c>
      <c r="D1253" t="s">
        <v>30</v>
      </c>
      <c r="E1253" t="s">
        <v>82</v>
      </c>
      <c r="F1253" s="10">
        <f t="shared" si="19"/>
        <v>0</v>
      </c>
    </row>
    <row r="1254" spans="1:6" x14ac:dyDescent="0.35">
      <c r="A1254" t="s">
        <v>63</v>
      </c>
      <c r="B1254" t="str">
        <f>VLOOKUP(A1254,'Respondents Category'!A:B,2,FALSE)</f>
        <v>5. Professional Accountancy or Other Professional Organizations</v>
      </c>
      <c r="C1254" t="s">
        <v>92</v>
      </c>
      <c r="D1254" t="s">
        <v>42</v>
      </c>
      <c r="E1254" t="s">
        <v>82</v>
      </c>
      <c r="F1254" s="10">
        <f t="shared" si="19"/>
        <v>0</v>
      </c>
    </row>
    <row r="1255" spans="1:6" x14ac:dyDescent="0.35">
      <c r="A1255" t="s">
        <v>63</v>
      </c>
      <c r="B1255" t="str">
        <f>VLOOKUP(A1255,'Respondents Category'!A:B,2,FALSE)</f>
        <v>5. Professional Accountancy or Other Professional Organizations</v>
      </c>
      <c r="C1255" t="s">
        <v>93</v>
      </c>
      <c r="D1255" t="s">
        <v>34</v>
      </c>
      <c r="E1255" t="s">
        <v>82</v>
      </c>
      <c r="F1255" s="10">
        <f t="shared" si="19"/>
        <v>0</v>
      </c>
    </row>
    <row r="1256" spans="1:6" x14ac:dyDescent="0.35">
      <c r="A1256" t="s">
        <v>63</v>
      </c>
      <c r="B1256" t="str">
        <f>VLOOKUP(A1256,'Respondents Category'!A:B,2,FALSE)</f>
        <v>5. Professional Accountancy or Other Professional Organizations</v>
      </c>
      <c r="C1256" t="s">
        <v>93</v>
      </c>
      <c r="D1256" t="s">
        <v>18</v>
      </c>
      <c r="E1256" t="s">
        <v>72</v>
      </c>
      <c r="F1256" s="10">
        <f t="shared" si="19"/>
        <v>1</v>
      </c>
    </row>
    <row r="1257" spans="1:6" x14ac:dyDescent="0.35">
      <c r="A1257" t="s">
        <v>63</v>
      </c>
      <c r="B1257" t="str">
        <f>VLOOKUP(A1257,'Respondents Category'!A:B,2,FALSE)</f>
        <v>5. Professional Accountancy or Other Professional Organizations</v>
      </c>
      <c r="C1257" t="s">
        <v>93</v>
      </c>
      <c r="D1257" t="s">
        <v>27</v>
      </c>
      <c r="E1257" t="s">
        <v>82</v>
      </c>
      <c r="F1257" s="10">
        <f t="shared" si="19"/>
        <v>0</v>
      </c>
    </row>
    <row r="1258" spans="1:6" x14ac:dyDescent="0.35">
      <c r="A1258" t="s">
        <v>63</v>
      </c>
      <c r="B1258" t="str">
        <f>VLOOKUP(A1258,'Respondents Category'!A:B,2,FALSE)</f>
        <v>5. Professional Accountancy or Other Professional Organizations</v>
      </c>
      <c r="C1258" t="s">
        <v>93</v>
      </c>
      <c r="D1258" t="s">
        <v>3</v>
      </c>
      <c r="E1258" t="s">
        <v>82</v>
      </c>
      <c r="F1258" s="10">
        <f t="shared" si="19"/>
        <v>0</v>
      </c>
    </row>
    <row r="1259" spans="1:6" x14ac:dyDescent="0.35">
      <c r="A1259" t="s">
        <v>63</v>
      </c>
      <c r="B1259" t="str">
        <f>VLOOKUP(A1259,'Respondents Category'!A:B,2,FALSE)</f>
        <v>5. Professional Accountancy or Other Professional Organizations</v>
      </c>
      <c r="C1259" t="s">
        <v>93</v>
      </c>
      <c r="D1259" t="s">
        <v>55</v>
      </c>
      <c r="E1259" t="s">
        <v>82</v>
      </c>
      <c r="F1259" s="10">
        <f t="shared" si="19"/>
        <v>0</v>
      </c>
    </row>
    <row r="1260" spans="1:6" x14ac:dyDescent="0.35">
      <c r="A1260" t="s">
        <v>63</v>
      </c>
      <c r="B1260" t="str">
        <f>VLOOKUP(A1260,'Respondents Category'!A:B,2,FALSE)</f>
        <v>5. Professional Accountancy or Other Professional Organizations</v>
      </c>
      <c r="C1260" t="s">
        <v>94</v>
      </c>
      <c r="D1260" t="s">
        <v>23</v>
      </c>
      <c r="E1260" t="s">
        <v>82</v>
      </c>
      <c r="F1260" s="10">
        <f t="shared" si="19"/>
        <v>0</v>
      </c>
    </row>
    <row r="1261" spans="1:6" x14ac:dyDescent="0.35">
      <c r="A1261" t="s">
        <v>63</v>
      </c>
      <c r="B1261" t="str">
        <f>VLOOKUP(A1261,'Respondents Category'!A:B,2,FALSE)</f>
        <v>5. Professional Accountancy or Other Professional Organizations</v>
      </c>
      <c r="C1261" t="s">
        <v>94</v>
      </c>
      <c r="D1261" t="s">
        <v>19</v>
      </c>
      <c r="E1261" t="s">
        <v>72</v>
      </c>
      <c r="F1261" s="10">
        <f t="shared" si="19"/>
        <v>1</v>
      </c>
    </row>
    <row r="1262" spans="1:6" x14ac:dyDescent="0.35">
      <c r="A1262" t="s">
        <v>63</v>
      </c>
      <c r="B1262" t="str">
        <f>VLOOKUP(A1262,'Respondents Category'!A:B,2,FALSE)</f>
        <v>5. Professional Accountancy or Other Professional Organizations</v>
      </c>
      <c r="C1262" t="s">
        <v>94</v>
      </c>
      <c r="D1262" t="s">
        <v>28</v>
      </c>
      <c r="E1262" t="s">
        <v>82</v>
      </c>
      <c r="F1262" s="10">
        <f t="shared" si="19"/>
        <v>0</v>
      </c>
    </row>
    <row r="1263" spans="1:6" x14ac:dyDescent="0.35">
      <c r="A1263" t="s">
        <v>63</v>
      </c>
      <c r="B1263" t="str">
        <f>VLOOKUP(A1263,'Respondents Category'!A:B,2,FALSE)</f>
        <v>5. Professional Accountancy or Other Professional Organizations</v>
      </c>
      <c r="C1263" t="s">
        <v>94</v>
      </c>
      <c r="D1263" t="s">
        <v>9</v>
      </c>
      <c r="E1263" t="s">
        <v>82</v>
      </c>
      <c r="F1263" s="10">
        <f t="shared" si="19"/>
        <v>0</v>
      </c>
    </row>
    <row r="1264" spans="1:6" x14ac:dyDescent="0.35">
      <c r="A1264" t="s">
        <v>63</v>
      </c>
      <c r="B1264" t="str">
        <f>VLOOKUP(A1264,'Respondents Category'!A:B,2,FALSE)</f>
        <v>5. Professional Accountancy or Other Professional Organizations</v>
      </c>
      <c r="C1264" t="s">
        <v>94</v>
      </c>
      <c r="D1264" t="s">
        <v>46</v>
      </c>
      <c r="E1264" t="s">
        <v>82</v>
      </c>
      <c r="F1264" s="10">
        <f t="shared" si="19"/>
        <v>0</v>
      </c>
    </row>
    <row r="1265" spans="1:6" x14ac:dyDescent="0.35">
      <c r="A1265" t="s">
        <v>63</v>
      </c>
      <c r="B1265" t="str">
        <f>VLOOKUP(A1265,'Respondents Category'!A:B,2,FALSE)</f>
        <v>5. Professional Accountancy or Other Professional Organizations</v>
      </c>
      <c r="C1265" t="s">
        <v>95</v>
      </c>
      <c r="D1265" t="s">
        <v>45</v>
      </c>
      <c r="E1265" t="s">
        <v>82</v>
      </c>
      <c r="F1265" s="10">
        <f t="shared" si="19"/>
        <v>0</v>
      </c>
    </row>
    <row r="1266" spans="1:6" x14ac:dyDescent="0.35">
      <c r="A1266" t="s">
        <v>63</v>
      </c>
      <c r="B1266" t="str">
        <f>VLOOKUP(A1266,'Respondents Category'!A:B,2,FALSE)</f>
        <v>5. Professional Accountancy or Other Professional Organizations</v>
      </c>
      <c r="C1266" t="s">
        <v>95</v>
      </c>
      <c r="D1266" t="s">
        <v>40</v>
      </c>
      <c r="E1266" t="s">
        <v>72</v>
      </c>
      <c r="F1266" s="10">
        <f t="shared" si="19"/>
        <v>1</v>
      </c>
    </row>
    <row r="1267" spans="1:6" x14ac:dyDescent="0.35">
      <c r="A1267" t="s">
        <v>63</v>
      </c>
      <c r="B1267" t="str">
        <f>VLOOKUP(A1267,'Respondents Category'!A:B,2,FALSE)</f>
        <v>5. Professional Accountancy or Other Professional Organizations</v>
      </c>
      <c r="C1267" t="s">
        <v>95</v>
      </c>
      <c r="D1267" t="s">
        <v>41</v>
      </c>
      <c r="E1267" t="s">
        <v>82</v>
      </c>
      <c r="F1267" s="10">
        <f t="shared" si="19"/>
        <v>0</v>
      </c>
    </row>
    <row r="1268" spans="1:6" x14ac:dyDescent="0.35">
      <c r="A1268" t="s">
        <v>63</v>
      </c>
      <c r="B1268" t="str">
        <f>VLOOKUP(A1268,'Respondents Category'!A:B,2,FALSE)</f>
        <v>5. Professional Accountancy or Other Professional Organizations</v>
      </c>
      <c r="C1268" t="s">
        <v>95</v>
      </c>
      <c r="D1268" t="s">
        <v>11</v>
      </c>
      <c r="E1268" t="s">
        <v>82</v>
      </c>
      <c r="F1268" s="10">
        <f t="shared" si="19"/>
        <v>0</v>
      </c>
    </row>
    <row r="1269" spans="1:6" x14ac:dyDescent="0.35">
      <c r="A1269" t="s">
        <v>63</v>
      </c>
      <c r="B1269" t="str">
        <f>VLOOKUP(A1269,'Respondents Category'!A:B,2,FALSE)</f>
        <v>5. Professional Accountancy or Other Professional Organizations</v>
      </c>
      <c r="C1269" t="s">
        <v>95</v>
      </c>
      <c r="D1269" t="s">
        <v>26</v>
      </c>
      <c r="E1269" t="s">
        <v>82</v>
      </c>
      <c r="F1269" s="10">
        <f t="shared" si="19"/>
        <v>0</v>
      </c>
    </row>
    <row r="1270" spans="1:6" x14ac:dyDescent="0.35">
      <c r="A1270" t="s">
        <v>63</v>
      </c>
      <c r="B1270" t="str">
        <f>VLOOKUP(A1270,'Respondents Category'!A:B,2,FALSE)</f>
        <v>5. Professional Accountancy or Other Professional Organizations</v>
      </c>
      <c r="C1270" t="s">
        <v>96</v>
      </c>
      <c r="D1270" t="s">
        <v>58</v>
      </c>
      <c r="E1270" t="s">
        <v>82</v>
      </c>
      <c r="F1270" s="10">
        <f t="shared" si="19"/>
        <v>0</v>
      </c>
    </row>
    <row r="1271" spans="1:6" x14ac:dyDescent="0.35">
      <c r="A1271" t="s">
        <v>63</v>
      </c>
      <c r="B1271" t="str">
        <f>VLOOKUP(A1271,'Respondents Category'!A:B,2,FALSE)</f>
        <v>5. Professional Accountancy or Other Professional Organizations</v>
      </c>
      <c r="C1271" t="s">
        <v>96</v>
      </c>
      <c r="D1271" t="s">
        <v>73</v>
      </c>
      <c r="E1271" t="s">
        <v>72</v>
      </c>
      <c r="F1271" s="10">
        <f t="shared" si="19"/>
        <v>1</v>
      </c>
    </row>
    <row r="1272" spans="1:6" x14ac:dyDescent="0.35">
      <c r="A1272" t="s">
        <v>63</v>
      </c>
      <c r="B1272" t="str">
        <f>VLOOKUP(A1272,'Respondents Category'!A:B,2,FALSE)</f>
        <v>5. Professional Accountancy or Other Professional Organizations</v>
      </c>
      <c r="C1272" t="s">
        <v>96</v>
      </c>
      <c r="D1272" t="s">
        <v>6</v>
      </c>
      <c r="E1272" t="s">
        <v>82</v>
      </c>
      <c r="F1272" s="10">
        <f t="shared" si="19"/>
        <v>0</v>
      </c>
    </row>
    <row r="1273" spans="1:6" x14ac:dyDescent="0.35">
      <c r="A1273" t="s">
        <v>63</v>
      </c>
      <c r="B1273" t="str">
        <f>VLOOKUP(A1273,'Respondents Category'!A:B,2,FALSE)</f>
        <v>5. Professional Accountancy or Other Professional Organizations</v>
      </c>
      <c r="C1273" t="s">
        <v>96</v>
      </c>
      <c r="D1273" t="s">
        <v>38</v>
      </c>
      <c r="E1273" t="s">
        <v>82</v>
      </c>
      <c r="F1273" s="10">
        <f t="shared" si="19"/>
        <v>0</v>
      </c>
    </row>
    <row r="1274" spans="1:6" x14ac:dyDescent="0.35">
      <c r="A1274" t="s">
        <v>63</v>
      </c>
      <c r="B1274" t="str">
        <f>VLOOKUP(A1274,'Respondents Category'!A:B,2,FALSE)</f>
        <v>5. Professional Accountancy or Other Professional Organizations</v>
      </c>
      <c r="C1274" t="s">
        <v>96</v>
      </c>
      <c r="D1274" t="s">
        <v>80</v>
      </c>
      <c r="E1274" t="s">
        <v>82</v>
      </c>
      <c r="F1274" s="10">
        <f t="shared" si="19"/>
        <v>0</v>
      </c>
    </row>
    <row r="1275" spans="1:6" x14ac:dyDescent="0.35">
      <c r="A1275" t="s">
        <v>63</v>
      </c>
      <c r="B1275" t="str">
        <f>VLOOKUP(A1275,'Respondents Category'!A:B,2,FALSE)</f>
        <v>5. Professional Accountancy or Other Professional Organizations</v>
      </c>
      <c r="C1275" t="s">
        <v>97</v>
      </c>
      <c r="D1275" t="s">
        <v>68</v>
      </c>
      <c r="E1275" t="s">
        <v>72</v>
      </c>
      <c r="F1275" s="10">
        <f t="shared" si="19"/>
        <v>1</v>
      </c>
    </row>
    <row r="1276" spans="1:6" x14ac:dyDescent="0.35">
      <c r="A1276" t="s">
        <v>63</v>
      </c>
      <c r="B1276" t="str">
        <f>VLOOKUP(A1276,'Respondents Category'!A:B,2,FALSE)</f>
        <v>5. Professional Accountancy or Other Professional Organizations</v>
      </c>
      <c r="C1276" t="s">
        <v>97</v>
      </c>
      <c r="D1276" t="s">
        <v>37</v>
      </c>
      <c r="E1276" t="s">
        <v>82</v>
      </c>
      <c r="F1276" s="10">
        <f t="shared" si="19"/>
        <v>0</v>
      </c>
    </row>
    <row r="1277" spans="1:6" x14ac:dyDescent="0.35">
      <c r="A1277" t="s">
        <v>63</v>
      </c>
      <c r="B1277" t="str">
        <f>VLOOKUP(A1277,'Respondents Category'!A:B,2,FALSE)</f>
        <v>5. Professional Accountancy or Other Professional Organizations</v>
      </c>
      <c r="C1277" t="s">
        <v>97</v>
      </c>
      <c r="D1277" t="s">
        <v>32</v>
      </c>
      <c r="E1277" t="s">
        <v>82</v>
      </c>
      <c r="F1277" s="10">
        <f t="shared" si="19"/>
        <v>0</v>
      </c>
    </row>
    <row r="1278" spans="1:6" x14ac:dyDescent="0.35">
      <c r="A1278" t="s">
        <v>63</v>
      </c>
      <c r="B1278" t="str">
        <f>VLOOKUP(A1278,'Respondents Category'!A:B,2,FALSE)</f>
        <v>5. Professional Accountancy or Other Professional Organizations</v>
      </c>
      <c r="C1278" t="s">
        <v>98</v>
      </c>
      <c r="D1278" t="s">
        <v>15</v>
      </c>
      <c r="E1278" t="s">
        <v>72</v>
      </c>
      <c r="F1278" s="10">
        <f t="shared" si="19"/>
        <v>1</v>
      </c>
    </row>
    <row r="1279" spans="1:6" x14ac:dyDescent="0.35">
      <c r="A1279" t="s">
        <v>63</v>
      </c>
      <c r="B1279" t="str">
        <f>VLOOKUP(A1279,'Respondents Category'!A:B,2,FALSE)</f>
        <v>5. Professional Accountancy or Other Professional Organizations</v>
      </c>
      <c r="C1279" t="s">
        <v>98</v>
      </c>
      <c r="D1279" t="s">
        <v>48</v>
      </c>
      <c r="E1279" t="s">
        <v>82</v>
      </c>
      <c r="F1279" s="10">
        <f t="shared" si="19"/>
        <v>0</v>
      </c>
    </row>
    <row r="1280" spans="1:6" x14ac:dyDescent="0.35">
      <c r="A1280" t="s">
        <v>63</v>
      </c>
      <c r="B1280" t="str">
        <f>VLOOKUP(A1280,'Respondents Category'!A:B,2,FALSE)</f>
        <v>5. Professional Accountancy or Other Professional Organizations</v>
      </c>
      <c r="C1280" t="s">
        <v>99</v>
      </c>
      <c r="D1280" t="s">
        <v>53</v>
      </c>
      <c r="E1280" t="s">
        <v>72</v>
      </c>
      <c r="F1280" s="10">
        <f t="shared" si="19"/>
        <v>1</v>
      </c>
    </row>
    <row r="1281" spans="1:6" x14ac:dyDescent="0.35">
      <c r="A1281" t="s">
        <v>63</v>
      </c>
      <c r="B1281" t="str">
        <f>VLOOKUP(A1281,'Respondents Category'!A:B,2,FALSE)</f>
        <v>5. Professional Accountancy or Other Professional Organizations</v>
      </c>
      <c r="C1281" t="s">
        <v>99</v>
      </c>
      <c r="D1281" t="s">
        <v>21</v>
      </c>
      <c r="E1281" t="s">
        <v>82</v>
      </c>
      <c r="F1281" s="10">
        <f t="shared" si="19"/>
        <v>0</v>
      </c>
    </row>
    <row r="1282" spans="1:6" x14ac:dyDescent="0.35">
      <c r="A1282" t="s">
        <v>64</v>
      </c>
      <c r="B1282" t="str">
        <f>VLOOKUP(A1282,'Respondents Category'!A:B,2,FALSE)</f>
        <v>4. Firm (Audit or Assurance Practitioners)</v>
      </c>
      <c r="C1282" t="s">
        <v>92</v>
      </c>
      <c r="D1282" t="s">
        <v>22</v>
      </c>
      <c r="E1282" t="s">
        <v>82</v>
      </c>
      <c r="F1282" s="10">
        <f t="shared" si="19"/>
        <v>0</v>
      </c>
    </row>
    <row r="1283" spans="1:6" x14ac:dyDescent="0.35">
      <c r="A1283" t="s">
        <v>64</v>
      </c>
      <c r="B1283" t="str">
        <f>VLOOKUP(A1283,'Respondents Category'!A:B,2,FALSE)</f>
        <v>4. Firm (Audit or Assurance Practitioners)</v>
      </c>
      <c r="C1283" t="s">
        <v>92</v>
      </c>
      <c r="D1283" t="s">
        <v>25</v>
      </c>
      <c r="E1283" t="s">
        <v>72</v>
      </c>
      <c r="F1283" s="10">
        <f t="shared" ref="F1283:F1346" si="20">IF(E1283="Yes",1,0)</f>
        <v>1</v>
      </c>
    </row>
    <row r="1284" spans="1:6" x14ac:dyDescent="0.35">
      <c r="A1284" t="s">
        <v>64</v>
      </c>
      <c r="B1284" t="str">
        <f>VLOOKUP(A1284,'Respondents Category'!A:B,2,FALSE)</f>
        <v>4. Firm (Audit or Assurance Practitioners)</v>
      </c>
      <c r="C1284" t="s">
        <v>92</v>
      </c>
      <c r="D1284" t="s">
        <v>10</v>
      </c>
      <c r="E1284" t="s">
        <v>82</v>
      </c>
      <c r="F1284" s="10">
        <f t="shared" si="20"/>
        <v>0</v>
      </c>
    </row>
    <row r="1285" spans="1:6" x14ac:dyDescent="0.35">
      <c r="A1285" t="s">
        <v>64</v>
      </c>
      <c r="B1285" t="str">
        <f>VLOOKUP(A1285,'Respondents Category'!A:B,2,FALSE)</f>
        <v>4. Firm (Audit or Assurance Practitioners)</v>
      </c>
      <c r="C1285" t="s">
        <v>92</v>
      </c>
      <c r="D1285" t="s">
        <v>30</v>
      </c>
      <c r="E1285" t="s">
        <v>82</v>
      </c>
      <c r="F1285" s="10">
        <f t="shared" si="20"/>
        <v>0</v>
      </c>
    </row>
    <row r="1286" spans="1:6" x14ac:dyDescent="0.35">
      <c r="A1286" t="s">
        <v>64</v>
      </c>
      <c r="B1286" t="str">
        <f>VLOOKUP(A1286,'Respondents Category'!A:B,2,FALSE)</f>
        <v>4. Firm (Audit or Assurance Practitioners)</v>
      </c>
      <c r="C1286" t="s">
        <v>92</v>
      </c>
      <c r="D1286" t="s">
        <v>42</v>
      </c>
      <c r="E1286" t="s">
        <v>82</v>
      </c>
      <c r="F1286" s="10">
        <f t="shared" si="20"/>
        <v>0</v>
      </c>
    </row>
    <row r="1287" spans="1:6" x14ac:dyDescent="0.35">
      <c r="A1287" t="s">
        <v>64</v>
      </c>
      <c r="B1287" t="str">
        <f>VLOOKUP(A1287,'Respondents Category'!A:B,2,FALSE)</f>
        <v>4. Firm (Audit or Assurance Practitioners)</v>
      </c>
      <c r="C1287" t="s">
        <v>93</v>
      </c>
      <c r="D1287" t="s">
        <v>34</v>
      </c>
      <c r="E1287" t="s">
        <v>82</v>
      </c>
      <c r="F1287" s="10">
        <f t="shared" si="20"/>
        <v>0</v>
      </c>
    </row>
    <row r="1288" spans="1:6" x14ac:dyDescent="0.35">
      <c r="A1288" t="s">
        <v>64</v>
      </c>
      <c r="B1288" t="str">
        <f>VLOOKUP(A1288,'Respondents Category'!A:B,2,FALSE)</f>
        <v>4. Firm (Audit or Assurance Practitioners)</v>
      </c>
      <c r="C1288" t="s">
        <v>93</v>
      </c>
      <c r="D1288" t="s">
        <v>18</v>
      </c>
      <c r="E1288" t="s">
        <v>72</v>
      </c>
      <c r="F1288" s="10">
        <f t="shared" si="20"/>
        <v>1</v>
      </c>
    </row>
    <row r="1289" spans="1:6" x14ac:dyDescent="0.35">
      <c r="A1289" t="s">
        <v>64</v>
      </c>
      <c r="B1289" t="str">
        <f>VLOOKUP(A1289,'Respondents Category'!A:B,2,FALSE)</f>
        <v>4. Firm (Audit or Assurance Practitioners)</v>
      </c>
      <c r="C1289" t="s">
        <v>93</v>
      </c>
      <c r="D1289" t="s">
        <v>27</v>
      </c>
      <c r="E1289" t="s">
        <v>82</v>
      </c>
      <c r="F1289" s="10">
        <f t="shared" si="20"/>
        <v>0</v>
      </c>
    </row>
    <row r="1290" spans="1:6" x14ac:dyDescent="0.35">
      <c r="A1290" t="s">
        <v>64</v>
      </c>
      <c r="B1290" t="str">
        <f>VLOOKUP(A1290,'Respondents Category'!A:B,2,FALSE)</f>
        <v>4. Firm (Audit or Assurance Practitioners)</v>
      </c>
      <c r="C1290" t="s">
        <v>93</v>
      </c>
      <c r="D1290" t="s">
        <v>3</v>
      </c>
      <c r="E1290" t="s">
        <v>82</v>
      </c>
      <c r="F1290" s="10">
        <f t="shared" si="20"/>
        <v>0</v>
      </c>
    </row>
    <row r="1291" spans="1:6" x14ac:dyDescent="0.35">
      <c r="A1291" t="s">
        <v>64</v>
      </c>
      <c r="B1291" t="str">
        <f>VLOOKUP(A1291,'Respondents Category'!A:B,2,FALSE)</f>
        <v>4. Firm (Audit or Assurance Practitioners)</v>
      </c>
      <c r="C1291" t="s">
        <v>93</v>
      </c>
      <c r="D1291" t="s">
        <v>55</v>
      </c>
      <c r="E1291" t="s">
        <v>82</v>
      </c>
      <c r="F1291" s="10">
        <f t="shared" si="20"/>
        <v>0</v>
      </c>
    </row>
    <row r="1292" spans="1:6" x14ac:dyDescent="0.35">
      <c r="A1292" t="s">
        <v>64</v>
      </c>
      <c r="B1292" t="str">
        <f>VLOOKUP(A1292,'Respondents Category'!A:B,2,FALSE)</f>
        <v>4. Firm (Audit or Assurance Practitioners)</v>
      </c>
      <c r="C1292" t="s">
        <v>94</v>
      </c>
      <c r="D1292" t="s">
        <v>23</v>
      </c>
      <c r="E1292" t="s">
        <v>72</v>
      </c>
      <c r="F1292" s="10">
        <f t="shared" si="20"/>
        <v>1</v>
      </c>
    </row>
    <row r="1293" spans="1:6" x14ac:dyDescent="0.35">
      <c r="A1293" t="s">
        <v>64</v>
      </c>
      <c r="B1293" t="str">
        <f>VLOOKUP(A1293,'Respondents Category'!A:B,2,FALSE)</f>
        <v>4. Firm (Audit or Assurance Practitioners)</v>
      </c>
      <c r="C1293" t="s">
        <v>94</v>
      </c>
      <c r="D1293" t="s">
        <v>19</v>
      </c>
      <c r="E1293" t="s">
        <v>82</v>
      </c>
      <c r="F1293" s="10">
        <f t="shared" si="20"/>
        <v>0</v>
      </c>
    </row>
    <row r="1294" spans="1:6" x14ac:dyDescent="0.35">
      <c r="A1294" t="s">
        <v>64</v>
      </c>
      <c r="B1294" t="str">
        <f>VLOOKUP(A1294,'Respondents Category'!A:B,2,FALSE)</f>
        <v>4. Firm (Audit or Assurance Practitioners)</v>
      </c>
      <c r="C1294" t="s">
        <v>94</v>
      </c>
      <c r="D1294" t="s">
        <v>28</v>
      </c>
      <c r="E1294" t="s">
        <v>82</v>
      </c>
      <c r="F1294" s="10">
        <f t="shared" si="20"/>
        <v>0</v>
      </c>
    </row>
    <row r="1295" spans="1:6" x14ac:dyDescent="0.35">
      <c r="A1295" t="s">
        <v>64</v>
      </c>
      <c r="B1295" t="str">
        <f>VLOOKUP(A1295,'Respondents Category'!A:B,2,FALSE)</f>
        <v>4. Firm (Audit or Assurance Practitioners)</v>
      </c>
      <c r="C1295" t="s">
        <v>94</v>
      </c>
      <c r="D1295" t="s">
        <v>9</v>
      </c>
      <c r="E1295" t="s">
        <v>82</v>
      </c>
      <c r="F1295" s="10">
        <f t="shared" si="20"/>
        <v>0</v>
      </c>
    </row>
    <row r="1296" spans="1:6" x14ac:dyDescent="0.35">
      <c r="A1296" t="s">
        <v>64</v>
      </c>
      <c r="B1296" t="str">
        <f>VLOOKUP(A1296,'Respondents Category'!A:B,2,FALSE)</f>
        <v>4. Firm (Audit or Assurance Practitioners)</v>
      </c>
      <c r="C1296" t="s">
        <v>94</v>
      </c>
      <c r="D1296" t="s">
        <v>46</v>
      </c>
      <c r="E1296" t="s">
        <v>82</v>
      </c>
      <c r="F1296" s="10">
        <f t="shared" si="20"/>
        <v>0</v>
      </c>
    </row>
    <row r="1297" spans="1:6" x14ac:dyDescent="0.35">
      <c r="A1297" t="s">
        <v>64</v>
      </c>
      <c r="B1297" t="str">
        <f>VLOOKUP(A1297,'Respondents Category'!A:B,2,FALSE)</f>
        <v>4. Firm (Audit or Assurance Practitioners)</v>
      </c>
      <c r="C1297" t="s">
        <v>95</v>
      </c>
      <c r="D1297" t="s">
        <v>45</v>
      </c>
      <c r="E1297" t="s">
        <v>82</v>
      </c>
      <c r="F1297" s="10">
        <f t="shared" si="20"/>
        <v>0</v>
      </c>
    </row>
    <row r="1298" spans="1:6" x14ac:dyDescent="0.35">
      <c r="A1298" t="s">
        <v>64</v>
      </c>
      <c r="B1298" t="str">
        <f>VLOOKUP(A1298,'Respondents Category'!A:B,2,FALSE)</f>
        <v>4. Firm (Audit or Assurance Practitioners)</v>
      </c>
      <c r="C1298" t="s">
        <v>95</v>
      </c>
      <c r="D1298" t="s">
        <v>40</v>
      </c>
      <c r="E1298" t="s">
        <v>72</v>
      </c>
      <c r="F1298" s="10">
        <f t="shared" si="20"/>
        <v>1</v>
      </c>
    </row>
    <row r="1299" spans="1:6" x14ac:dyDescent="0.35">
      <c r="A1299" t="s">
        <v>64</v>
      </c>
      <c r="B1299" t="str">
        <f>VLOOKUP(A1299,'Respondents Category'!A:B,2,FALSE)</f>
        <v>4. Firm (Audit or Assurance Practitioners)</v>
      </c>
      <c r="C1299" t="s">
        <v>95</v>
      </c>
      <c r="D1299" t="s">
        <v>41</v>
      </c>
      <c r="E1299" t="s">
        <v>82</v>
      </c>
      <c r="F1299" s="10">
        <f t="shared" si="20"/>
        <v>0</v>
      </c>
    </row>
    <row r="1300" spans="1:6" x14ac:dyDescent="0.35">
      <c r="A1300" t="s">
        <v>64</v>
      </c>
      <c r="B1300" t="str">
        <f>VLOOKUP(A1300,'Respondents Category'!A:B,2,FALSE)</f>
        <v>4. Firm (Audit or Assurance Practitioners)</v>
      </c>
      <c r="C1300" t="s">
        <v>95</v>
      </c>
      <c r="D1300" t="s">
        <v>11</v>
      </c>
      <c r="E1300" t="s">
        <v>82</v>
      </c>
      <c r="F1300" s="10">
        <f t="shared" si="20"/>
        <v>0</v>
      </c>
    </row>
    <row r="1301" spans="1:6" x14ac:dyDescent="0.35">
      <c r="A1301" t="s">
        <v>64</v>
      </c>
      <c r="B1301" t="str">
        <f>VLOOKUP(A1301,'Respondents Category'!A:B,2,FALSE)</f>
        <v>4. Firm (Audit or Assurance Practitioners)</v>
      </c>
      <c r="C1301" t="s">
        <v>95</v>
      </c>
      <c r="D1301" t="s">
        <v>26</v>
      </c>
      <c r="E1301" t="s">
        <v>82</v>
      </c>
      <c r="F1301" s="10">
        <f t="shared" si="20"/>
        <v>0</v>
      </c>
    </row>
    <row r="1302" spans="1:6" x14ac:dyDescent="0.35">
      <c r="A1302" t="s">
        <v>64</v>
      </c>
      <c r="B1302" t="str">
        <f>VLOOKUP(A1302,'Respondents Category'!A:B,2,FALSE)</f>
        <v>4. Firm (Audit or Assurance Practitioners)</v>
      </c>
      <c r="C1302" t="s">
        <v>96</v>
      </c>
      <c r="D1302" t="s">
        <v>58</v>
      </c>
      <c r="E1302" t="s">
        <v>72</v>
      </c>
      <c r="F1302" s="10">
        <f t="shared" si="20"/>
        <v>1</v>
      </c>
    </row>
    <row r="1303" spans="1:6" x14ac:dyDescent="0.35">
      <c r="A1303" t="s">
        <v>64</v>
      </c>
      <c r="B1303" t="str">
        <f>VLOOKUP(A1303,'Respondents Category'!A:B,2,FALSE)</f>
        <v>4. Firm (Audit or Assurance Practitioners)</v>
      </c>
      <c r="C1303" t="s">
        <v>96</v>
      </c>
      <c r="D1303" t="s">
        <v>73</v>
      </c>
      <c r="E1303" t="s">
        <v>82</v>
      </c>
      <c r="F1303" s="10">
        <f t="shared" si="20"/>
        <v>0</v>
      </c>
    </row>
    <row r="1304" spans="1:6" x14ac:dyDescent="0.35">
      <c r="A1304" t="s">
        <v>64</v>
      </c>
      <c r="B1304" t="str">
        <f>VLOOKUP(A1304,'Respondents Category'!A:B,2,FALSE)</f>
        <v>4. Firm (Audit or Assurance Practitioners)</v>
      </c>
      <c r="C1304" t="s">
        <v>96</v>
      </c>
      <c r="D1304" t="s">
        <v>6</v>
      </c>
      <c r="E1304" t="s">
        <v>82</v>
      </c>
      <c r="F1304" s="10">
        <f t="shared" si="20"/>
        <v>0</v>
      </c>
    </row>
    <row r="1305" spans="1:6" x14ac:dyDescent="0.35">
      <c r="A1305" t="s">
        <v>64</v>
      </c>
      <c r="B1305" t="str">
        <f>VLOOKUP(A1305,'Respondents Category'!A:B,2,FALSE)</f>
        <v>4. Firm (Audit or Assurance Practitioners)</v>
      </c>
      <c r="C1305" t="s">
        <v>96</v>
      </c>
      <c r="D1305" t="s">
        <v>38</v>
      </c>
      <c r="E1305" t="s">
        <v>82</v>
      </c>
      <c r="F1305" s="10">
        <f t="shared" si="20"/>
        <v>0</v>
      </c>
    </row>
    <row r="1306" spans="1:6" x14ac:dyDescent="0.35">
      <c r="A1306" t="s">
        <v>64</v>
      </c>
      <c r="B1306" t="str">
        <f>VLOOKUP(A1306,'Respondents Category'!A:B,2,FALSE)</f>
        <v>4. Firm (Audit or Assurance Practitioners)</v>
      </c>
      <c r="C1306" t="s">
        <v>96</v>
      </c>
      <c r="D1306" t="s">
        <v>80</v>
      </c>
      <c r="E1306" t="s">
        <v>82</v>
      </c>
      <c r="F1306" s="10">
        <f t="shared" si="20"/>
        <v>0</v>
      </c>
    </row>
    <row r="1307" spans="1:6" x14ac:dyDescent="0.35">
      <c r="A1307" t="s">
        <v>64</v>
      </c>
      <c r="B1307" t="str">
        <f>VLOOKUP(A1307,'Respondents Category'!A:B,2,FALSE)</f>
        <v>4. Firm (Audit or Assurance Practitioners)</v>
      </c>
      <c r="C1307" t="s">
        <v>97</v>
      </c>
      <c r="D1307" t="s">
        <v>68</v>
      </c>
      <c r="E1307" t="s">
        <v>82</v>
      </c>
      <c r="F1307" s="10">
        <f t="shared" si="20"/>
        <v>0</v>
      </c>
    </row>
    <row r="1308" spans="1:6" x14ac:dyDescent="0.35">
      <c r="A1308" t="s">
        <v>64</v>
      </c>
      <c r="B1308" t="str">
        <f>VLOOKUP(A1308,'Respondents Category'!A:B,2,FALSE)</f>
        <v>4. Firm (Audit or Assurance Practitioners)</v>
      </c>
      <c r="C1308" t="s">
        <v>97</v>
      </c>
      <c r="D1308" t="s">
        <v>37</v>
      </c>
      <c r="E1308" t="s">
        <v>72</v>
      </c>
      <c r="F1308" s="10">
        <f t="shared" si="20"/>
        <v>1</v>
      </c>
    </row>
    <row r="1309" spans="1:6" x14ac:dyDescent="0.35">
      <c r="A1309" t="s">
        <v>64</v>
      </c>
      <c r="B1309" t="str">
        <f>VLOOKUP(A1309,'Respondents Category'!A:B,2,FALSE)</f>
        <v>4. Firm (Audit or Assurance Practitioners)</v>
      </c>
      <c r="C1309" t="s">
        <v>97</v>
      </c>
      <c r="D1309" t="s">
        <v>32</v>
      </c>
      <c r="E1309" t="s">
        <v>82</v>
      </c>
      <c r="F1309" s="10">
        <f t="shared" si="20"/>
        <v>0</v>
      </c>
    </row>
    <row r="1310" spans="1:6" x14ac:dyDescent="0.35">
      <c r="A1310" t="s">
        <v>64</v>
      </c>
      <c r="B1310" t="str">
        <f>VLOOKUP(A1310,'Respondents Category'!A:B,2,FALSE)</f>
        <v>4. Firm (Audit or Assurance Practitioners)</v>
      </c>
      <c r="C1310" t="s">
        <v>98</v>
      </c>
      <c r="D1310" t="s">
        <v>15</v>
      </c>
      <c r="E1310" t="s">
        <v>82</v>
      </c>
      <c r="F1310" s="10">
        <f t="shared" si="20"/>
        <v>0</v>
      </c>
    </row>
    <row r="1311" spans="1:6" x14ac:dyDescent="0.35">
      <c r="A1311" t="s">
        <v>64</v>
      </c>
      <c r="B1311" t="str">
        <f>VLOOKUP(A1311,'Respondents Category'!A:B,2,FALSE)</f>
        <v>4. Firm (Audit or Assurance Practitioners)</v>
      </c>
      <c r="C1311" t="s">
        <v>98</v>
      </c>
      <c r="D1311" t="s">
        <v>48</v>
      </c>
      <c r="E1311" t="s">
        <v>72</v>
      </c>
      <c r="F1311" s="10">
        <f t="shared" si="20"/>
        <v>1</v>
      </c>
    </row>
    <row r="1312" spans="1:6" x14ac:dyDescent="0.35">
      <c r="A1312" t="s">
        <v>64</v>
      </c>
      <c r="B1312" t="str">
        <f>VLOOKUP(A1312,'Respondents Category'!A:B,2,FALSE)</f>
        <v>4. Firm (Audit or Assurance Practitioners)</v>
      </c>
      <c r="C1312" t="s">
        <v>99</v>
      </c>
      <c r="D1312" t="s">
        <v>53</v>
      </c>
      <c r="E1312" t="s">
        <v>82</v>
      </c>
      <c r="F1312" s="10">
        <f t="shared" si="20"/>
        <v>0</v>
      </c>
    </row>
    <row r="1313" spans="1:6" x14ac:dyDescent="0.35">
      <c r="A1313" t="s">
        <v>64</v>
      </c>
      <c r="B1313" t="str">
        <f>VLOOKUP(A1313,'Respondents Category'!A:B,2,FALSE)</f>
        <v>4. Firm (Audit or Assurance Practitioners)</v>
      </c>
      <c r="C1313" t="s">
        <v>99</v>
      </c>
      <c r="D1313" t="s">
        <v>21</v>
      </c>
      <c r="E1313" t="s">
        <v>72</v>
      </c>
      <c r="F1313" s="10">
        <f t="shared" si="20"/>
        <v>1</v>
      </c>
    </row>
    <row r="1314" spans="1:6" x14ac:dyDescent="0.35">
      <c r="A1314" t="s">
        <v>0</v>
      </c>
      <c r="B1314" t="str">
        <f>VLOOKUP(A1314,'Respondents Category'!A:B,2,FALSE)</f>
        <v>6. Public Sector Organization</v>
      </c>
      <c r="C1314" t="s">
        <v>92</v>
      </c>
      <c r="D1314" t="s">
        <v>22</v>
      </c>
      <c r="E1314" t="s">
        <v>72</v>
      </c>
      <c r="F1314" s="10">
        <f t="shared" si="20"/>
        <v>1</v>
      </c>
    </row>
    <row r="1315" spans="1:6" x14ac:dyDescent="0.35">
      <c r="A1315" t="s">
        <v>0</v>
      </c>
      <c r="B1315" t="str">
        <f>VLOOKUP(A1315,'Respondents Category'!A:B,2,FALSE)</f>
        <v>6. Public Sector Organization</v>
      </c>
      <c r="C1315" t="s">
        <v>92</v>
      </c>
      <c r="D1315" t="s">
        <v>25</v>
      </c>
      <c r="E1315" t="s">
        <v>82</v>
      </c>
      <c r="F1315" s="10">
        <f t="shared" si="20"/>
        <v>0</v>
      </c>
    </row>
    <row r="1316" spans="1:6" x14ac:dyDescent="0.35">
      <c r="A1316" t="s">
        <v>0</v>
      </c>
      <c r="B1316" t="str">
        <f>VLOOKUP(A1316,'Respondents Category'!A:B,2,FALSE)</f>
        <v>6. Public Sector Organization</v>
      </c>
      <c r="C1316" t="s">
        <v>92</v>
      </c>
      <c r="D1316" t="s">
        <v>10</v>
      </c>
      <c r="E1316" t="s">
        <v>82</v>
      </c>
      <c r="F1316" s="10">
        <f t="shared" si="20"/>
        <v>0</v>
      </c>
    </row>
    <row r="1317" spans="1:6" x14ac:dyDescent="0.35">
      <c r="A1317" t="s">
        <v>0</v>
      </c>
      <c r="B1317" t="str">
        <f>VLOOKUP(A1317,'Respondents Category'!A:B,2,FALSE)</f>
        <v>6. Public Sector Organization</v>
      </c>
      <c r="C1317" t="s">
        <v>92</v>
      </c>
      <c r="D1317" t="s">
        <v>30</v>
      </c>
      <c r="E1317" t="s">
        <v>82</v>
      </c>
      <c r="F1317" s="10">
        <f t="shared" si="20"/>
        <v>0</v>
      </c>
    </row>
    <row r="1318" spans="1:6" x14ac:dyDescent="0.35">
      <c r="A1318" t="s">
        <v>0</v>
      </c>
      <c r="B1318" t="str">
        <f>VLOOKUP(A1318,'Respondents Category'!A:B,2,FALSE)</f>
        <v>6. Public Sector Organization</v>
      </c>
      <c r="C1318" t="s">
        <v>92</v>
      </c>
      <c r="D1318" t="s">
        <v>42</v>
      </c>
      <c r="E1318" t="s">
        <v>82</v>
      </c>
      <c r="F1318" s="10">
        <f t="shared" si="20"/>
        <v>0</v>
      </c>
    </row>
    <row r="1319" spans="1:6" x14ac:dyDescent="0.35">
      <c r="A1319" t="s">
        <v>0</v>
      </c>
      <c r="B1319" t="str">
        <f>VLOOKUP(A1319,'Respondents Category'!A:B,2,FALSE)</f>
        <v>6. Public Sector Organization</v>
      </c>
      <c r="C1319" t="s">
        <v>93</v>
      </c>
      <c r="D1319" t="s">
        <v>34</v>
      </c>
      <c r="E1319" t="s">
        <v>72</v>
      </c>
      <c r="F1319" s="10">
        <f t="shared" si="20"/>
        <v>1</v>
      </c>
    </row>
    <row r="1320" spans="1:6" x14ac:dyDescent="0.35">
      <c r="A1320" t="s">
        <v>0</v>
      </c>
      <c r="B1320" t="str">
        <f>VLOOKUP(A1320,'Respondents Category'!A:B,2,FALSE)</f>
        <v>6. Public Sector Organization</v>
      </c>
      <c r="C1320" t="s">
        <v>93</v>
      </c>
      <c r="D1320" t="s">
        <v>18</v>
      </c>
      <c r="E1320" t="s">
        <v>82</v>
      </c>
      <c r="F1320" s="10">
        <f t="shared" si="20"/>
        <v>0</v>
      </c>
    </row>
    <row r="1321" spans="1:6" x14ac:dyDescent="0.35">
      <c r="A1321" t="s">
        <v>0</v>
      </c>
      <c r="B1321" t="str">
        <f>VLOOKUP(A1321,'Respondents Category'!A:B,2,FALSE)</f>
        <v>6. Public Sector Organization</v>
      </c>
      <c r="C1321" t="s">
        <v>93</v>
      </c>
      <c r="D1321" t="s">
        <v>27</v>
      </c>
      <c r="E1321" t="s">
        <v>82</v>
      </c>
      <c r="F1321" s="10">
        <f t="shared" si="20"/>
        <v>0</v>
      </c>
    </row>
    <row r="1322" spans="1:6" x14ac:dyDescent="0.35">
      <c r="A1322" t="s">
        <v>0</v>
      </c>
      <c r="B1322" t="str">
        <f>VLOOKUP(A1322,'Respondents Category'!A:B,2,FALSE)</f>
        <v>6. Public Sector Organization</v>
      </c>
      <c r="C1322" t="s">
        <v>93</v>
      </c>
      <c r="D1322" t="s">
        <v>3</v>
      </c>
      <c r="E1322" t="s">
        <v>82</v>
      </c>
      <c r="F1322" s="10">
        <f t="shared" si="20"/>
        <v>0</v>
      </c>
    </row>
    <row r="1323" spans="1:6" x14ac:dyDescent="0.35">
      <c r="A1323" t="s">
        <v>0</v>
      </c>
      <c r="B1323" t="str">
        <f>VLOOKUP(A1323,'Respondents Category'!A:B,2,FALSE)</f>
        <v>6. Public Sector Organization</v>
      </c>
      <c r="C1323" t="s">
        <v>93</v>
      </c>
      <c r="D1323" t="s">
        <v>55</v>
      </c>
      <c r="E1323" t="s">
        <v>82</v>
      </c>
      <c r="F1323" s="10">
        <f t="shared" si="20"/>
        <v>0</v>
      </c>
    </row>
    <row r="1324" spans="1:6" x14ac:dyDescent="0.35">
      <c r="A1324" t="s">
        <v>0</v>
      </c>
      <c r="B1324" t="str">
        <f>VLOOKUP(A1324,'Respondents Category'!A:B,2,FALSE)</f>
        <v>6. Public Sector Organization</v>
      </c>
      <c r="C1324" t="s">
        <v>94</v>
      </c>
      <c r="D1324" t="s">
        <v>23</v>
      </c>
      <c r="E1324" t="s">
        <v>82</v>
      </c>
      <c r="F1324" s="10">
        <f t="shared" si="20"/>
        <v>0</v>
      </c>
    </row>
    <row r="1325" spans="1:6" x14ac:dyDescent="0.35">
      <c r="A1325" t="s">
        <v>0</v>
      </c>
      <c r="B1325" t="str">
        <f>VLOOKUP(A1325,'Respondents Category'!A:B,2,FALSE)</f>
        <v>6. Public Sector Organization</v>
      </c>
      <c r="C1325" t="s">
        <v>94</v>
      </c>
      <c r="D1325" t="s">
        <v>19</v>
      </c>
      <c r="E1325" t="s">
        <v>82</v>
      </c>
      <c r="F1325" s="10">
        <f t="shared" si="20"/>
        <v>0</v>
      </c>
    </row>
    <row r="1326" spans="1:6" x14ac:dyDescent="0.35">
      <c r="A1326" t="s">
        <v>0</v>
      </c>
      <c r="B1326" t="str">
        <f>VLOOKUP(A1326,'Respondents Category'!A:B,2,FALSE)</f>
        <v>6. Public Sector Organization</v>
      </c>
      <c r="C1326" t="s">
        <v>94</v>
      </c>
      <c r="D1326" t="s">
        <v>28</v>
      </c>
      <c r="E1326" t="s">
        <v>82</v>
      </c>
      <c r="F1326" s="10">
        <f t="shared" si="20"/>
        <v>0</v>
      </c>
    </row>
    <row r="1327" spans="1:6" x14ac:dyDescent="0.35">
      <c r="A1327" t="s">
        <v>0</v>
      </c>
      <c r="B1327" t="str">
        <f>VLOOKUP(A1327,'Respondents Category'!A:B,2,FALSE)</f>
        <v>6. Public Sector Organization</v>
      </c>
      <c r="C1327" t="s">
        <v>94</v>
      </c>
      <c r="D1327" t="s">
        <v>9</v>
      </c>
      <c r="E1327" t="s">
        <v>82</v>
      </c>
      <c r="F1327" s="10">
        <f t="shared" si="20"/>
        <v>0</v>
      </c>
    </row>
    <row r="1328" spans="1:6" x14ac:dyDescent="0.35">
      <c r="A1328" t="s">
        <v>0</v>
      </c>
      <c r="B1328" t="str">
        <f>VLOOKUP(A1328,'Respondents Category'!A:B,2,FALSE)</f>
        <v>6. Public Sector Organization</v>
      </c>
      <c r="C1328" t="s">
        <v>94</v>
      </c>
      <c r="D1328" t="s">
        <v>46</v>
      </c>
      <c r="E1328" t="s">
        <v>72</v>
      </c>
      <c r="F1328" s="10">
        <f t="shared" si="20"/>
        <v>1</v>
      </c>
    </row>
    <row r="1329" spans="1:6" x14ac:dyDescent="0.35">
      <c r="A1329" t="s">
        <v>0</v>
      </c>
      <c r="B1329" t="str">
        <f>VLOOKUP(A1329,'Respondents Category'!A:B,2,FALSE)</f>
        <v>6. Public Sector Organization</v>
      </c>
      <c r="C1329" t="s">
        <v>95</v>
      </c>
      <c r="D1329" t="s">
        <v>45</v>
      </c>
      <c r="E1329" t="s">
        <v>82</v>
      </c>
      <c r="F1329" s="10">
        <f t="shared" si="20"/>
        <v>0</v>
      </c>
    </row>
    <row r="1330" spans="1:6" x14ac:dyDescent="0.35">
      <c r="A1330" t="s">
        <v>0</v>
      </c>
      <c r="B1330" t="str">
        <f>VLOOKUP(A1330,'Respondents Category'!A:B,2,FALSE)</f>
        <v>6. Public Sector Organization</v>
      </c>
      <c r="C1330" t="s">
        <v>95</v>
      </c>
      <c r="D1330" t="s">
        <v>40</v>
      </c>
      <c r="E1330" t="s">
        <v>82</v>
      </c>
      <c r="F1330" s="10">
        <f t="shared" si="20"/>
        <v>0</v>
      </c>
    </row>
    <row r="1331" spans="1:6" x14ac:dyDescent="0.35">
      <c r="A1331" t="s">
        <v>0</v>
      </c>
      <c r="B1331" t="str">
        <f>VLOOKUP(A1331,'Respondents Category'!A:B,2,FALSE)</f>
        <v>6. Public Sector Organization</v>
      </c>
      <c r="C1331" t="s">
        <v>95</v>
      </c>
      <c r="D1331" t="s">
        <v>41</v>
      </c>
      <c r="E1331" t="s">
        <v>82</v>
      </c>
      <c r="F1331" s="10">
        <f t="shared" si="20"/>
        <v>0</v>
      </c>
    </row>
    <row r="1332" spans="1:6" x14ac:dyDescent="0.35">
      <c r="A1332" t="s">
        <v>0</v>
      </c>
      <c r="B1332" t="str">
        <f>VLOOKUP(A1332,'Respondents Category'!A:B,2,FALSE)</f>
        <v>6. Public Sector Organization</v>
      </c>
      <c r="C1332" t="s">
        <v>95</v>
      </c>
      <c r="D1332" t="s">
        <v>11</v>
      </c>
      <c r="E1332" t="s">
        <v>82</v>
      </c>
      <c r="F1332" s="10">
        <f t="shared" si="20"/>
        <v>0</v>
      </c>
    </row>
    <row r="1333" spans="1:6" x14ac:dyDescent="0.35">
      <c r="A1333" t="s">
        <v>0</v>
      </c>
      <c r="B1333" t="str">
        <f>VLOOKUP(A1333,'Respondents Category'!A:B,2,FALSE)</f>
        <v>6. Public Sector Organization</v>
      </c>
      <c r="C1333" t="s">
        <v>95</v>
      </c>
      <c r="D1333" t="s">
        <v>26</v>
      </c>
      <c r="E1333" t="s">
        <v>72</v>
      </c>
      <c r="F1333" s="10">
        <f t="shared" si="20"/>
        <v>1</v>
      </c>
    </row>
    <row r="1334" spans="1:6" x14ac:dyDescent="0.35">
      <c r="A1334" t="s">
        <v>0</v>
      </c>
      <c r="B1334" t="str">
        <f>VLOOKUP(A1334,'Respondents Category'!A:B,2,FALSE)</f>
        <v>6. Public Sector Organization</v>
      </c>
      <c r="C1334" t="s">
        <v>96</v>
      </c>
      <c r="D1334" t="s">
        <v>58</v>
      </c>
      <c r="E1334" t="s">
        <v>72</v>
      </c>
      <c r="F1334" s="10">
        <f t="shared" si="20"/>
        <v>1</v>
      </c>
    </row>
    <row r="1335" spans="1:6" x14ac:dyDescent="0.35">
      <c r="A1335" t="s">
        <v>0</v>
      </c>
      <c r="B1335" t="str">
        <f>VLOOKUP(A1335,'Respondents Category'!A:B,2,FALSE)</f>
        <v>6. Public Sector Organization</v>
      </c>
      <c r="C1335" t="s">
        <v>96</v>
      </c>
      <c r="D1335" t="s">
        <v>73</v>
      </c>
      <c r="E1335" t="s">
        <v>82</v>
      </c>
      <c r="F1335" s="10">
        <f t="shared" si="20"/>
        <v>0</v>
      </c>
    </row>
    <row r="1336" spans="1:6" x14ac:dyDescent="0.35">
      <c r="A1336" t="s">
        <v>0</v>
      </c>
      <c r="B1336" t="str">
        <f>VLOOKUP(A1336,'Respondents Category'!A:B,2,FALSE)</f>
        <v>6. Public Sector Organization</v>
      </c>
      <c r="C1336" t="s">
        <v>96</v>
      </c>
      <c r="D1336" t="s">
        <v>6</v>
      </c>
      <c r="E1336" t="s">
        <v>82</v>
      </c>
      <c r="F1336" s="10">
        <f t="shared" si="20"/>
        <v>0</v>
      </c>
    </row>
    <row r="1337" spans="1:6" x14ac:dyDescent="0.35">
      <c r="A1337" t="s">
        <v>0</v>
      </c>
      <c r="B1337" t="str">
        <f>VLOOKUP(A1337,'Respondents Category'!A:B,2,FALSE)</f>
        <v>6. Public Sector Organization</v>
      </c>
      <c r="C1337" t="s">
        <v>96</v>
      </c>
      <c r="D1337" t="s">
        <v>38</v>
      </c>
      <c r="E1337" t="s">
        <v>82</v>
      </c>
      <c r="F1337" s="10">
        <f t="shared" si="20"/>
        <v>0</v>
      </c>
    </row>
    <row r="1338" spans="1:6" x14ac:dyDescent="0.35">
      <c r="A1338" t="s">
        <v>0</v>
      </c>
      <c r="B1338" t="str">
        <f>VLOOKUP(A1338,'Respondents Category'!A:B,2,FALSE)</f>
        <v>6. Public Sector Organization</v>
      </c>
      <c r="C1338" t="s">
        <v>96</v>
      </c>
      <c r="D1338" t="s">
        <v>80</v>
      </c>
      <c r="E1338" t="s">
        <v>82</v>
      </c>
      <c r="F1338" s="10">
        <f t="shared" si="20"/>
        <v>0</v>
      </c>
    </row>
    <row r="1339" spans="1:6" x14ac:dyDescent="0.35">
      <c r="A1339" t="s">
        <v>0</v>
      </c>
      <c r="B1339" t="str">
        <f>VLOOKUP(A1339,'Respondents Category'!A:B,2,FALSE)</f>
        <v>6. Public Sector Organization</v>
      </c>
      <c r="C1339" t="s">
        <v>97</v>
      </c>
      <c r="D1339" t="s">
        <v>68</v>
      </c>
      <c r="E1339" t="s">
        <v>82</v>
      </c>
      <c r="F1339" s="10">
        <f t="shared" si="20"/>
        <v>0</v>
      </c>
    </row>
    <row r="1340" spans="1:6" x14ac:dyDescent="0.35">
      <c r="A1340" t="s">
        <v>0</v>
      </c>
      <c r="B1340" t="str">
        <f>VLOOKUP(A1340,'Respondents Category'!A:B,2,FALSE)</f>
        <v>6. Public Sector Organization</v>
      </c>
      <c r="C1340" t="s">
        <v>97</v>
      </c>
      <c r="D1340" t="s">
        <v>37</v>
      </c>
      <c r="E1340" t="s">
        <v>72</v>
      </c>
      <c r="F1340" s="10">
        <f t="shared" si="20"/>
        <v>1</v>
      </c>
    </row>
    <row r="1341" spans="1:6" x14ac:dyDescent="0.35">
      <c r="A1341" t="s">
        <v>0</v>
      </c>
      <c r="B1341" t="str">
        <f>VLOOKUP(A1341,'Respondents Category'!A:B,2,FALSE)</f>
        <v>6. Public Sector Organization</v>
      </c>
      <c r="C1341" t="s">
        <v>97</v>
      </c>
      <c r="D1341" t="s">
        <v>32</v>
      </c>
      <c r="E1341" t="s">
        <v>82</v>
      </c>
      <c r="F1341" s="10">
        <f t="shared" si="20"/>
        <v>0</v>
      </c>
    </row>
    <row r="1342" spans="1:6" x14ac:dyDescent="0.35">
      <c r="A1342" t="s">
        <v>0</v>
      </c>
      <c r="B1342" t="str">
        <f>VLOOKUP(A1342,'Respondents Category'!A:B,2,FALSE)</f>
        <v>6. Public Sector Organization</v>
      </c>
      <c r="C1342" t="s">
        <v>98</v>
      </c>
      <c r="D1342" t="s">
        <v>15</v>
      </c>
      <c r="E1342" t="s">
        <v>82</v>
      </c>
      <c r="F1342" s="10">
        <f t="shared" si="20"/>
        <v>0</v>
      </c>
    </row>
    <row r="1343" spans="1:6" x14ac:dyDescent="0.35">
      <c r="A1343" t="s">
        <v>0</v>
      </c>
      <c r="B1343" t="str">
        <f>VLOOKUP(A1343,'Respondents Category'!A:B,2,FALSE)</f>
        <v>6. Public Sector Organization</v>
      </c>
      <c r="C1343" t="s">
        <v>98</v>
      </c>
      <c r="D1343" t="s">
        <v>48</v>
      </c>
      <c r="E1343" t="s">
        <v>72</v>
      </c>
      <c r="F1343" s="10">
        <f t="shared" si="20"/>
        <v>1</v>
      </c>
    </row>
    <row r="1344" spans="1:6" x14ac:dyDescent="0.35">
      <c r="A1344" t="s">
        <v>0</v>
      </c>
      <c r="B1344" t="str">
        <f>VLOOKUP(A1344,'Respondents Category'!A:B,2,FALSE)</f>
        <v>6. Public Sector Organization</v>
      </c>
      <c r="C1344" t="s">
        <v>99</v>
      </c>
      <c r="D1344" t="s">
        <v>53</v>
      </c>
      <c r="E1344" t="s">
        <v>72</v>
      </c>
      <c r="F1344" s="10">
        <f t="shared" si="20"/>
        <v>1</v>
      </c>
    </row>
    <row r="1345" spans="1:6" x14ac:dyDescent="0.35">
      <c r="A1345" t="s">
        <v>0</v>
      </c>
      <c r="B1345" t="str">
        <f>VLOOKUP(A1345,'Respondents Category'!A:B,2,FALSE)</f>
        <v>6. Public Sector Organization</v>
      </c>
      <c r="C1345" t="s">
        <v>99</v>
      </c>
      <c r="D1345" t="s">
        <v>21</v>
      </c>
      <c r="E1345" t="s">
        <v>82</v>
      </c>
      <c r="F1345" s="10">
        <f t="shared" si="20"/>
        <v>0</v>
      </c>
    </row>
    <row r="1346" spans="1:6" x14ac:dyDescent="0.35">
      <c r="A1346" t="s">
        <v>59</v>
      </c>
      <c r="B1346" t="str">
        <f>VLOOKUP(A1346,'Respondents Category'!A:B,2,FALSE)</f>
        <v>3. Jurisdictional Standard Setters</v>
      </c>
      <c r="C1346" t="s">
        <v>92</v>
      </c>
      <c r="D1346" t="s">
        <v>22</v>
      </c>
      <c r="E1346" t="s">
        <v>82</v>
      </c>
      <c r="F1346" s="10">
        <f t="shared" si="20"/>
        <v>0</v>
      </c>
    </row>
    <row r="1347" spans="1:6" x14ac:dyDescent="0.35">
      <c r="A1347" t="s">
        <v>59</v>
      </c>
      <c r="B1347" t="str">
        <f>VLOOKUP(A1347,'Respondents Category'!A:B,2,FALSE)</f>
        <v>3. Jurisdictional Standard Setters</v>
      </c>
      <c r="C1347" t="s">
        <v>92</v>
      </c>
      <c r="D1347" t="s">
        <v>25</v>
      </c>
      <c r="E1347" t="s">
        <v>72</v>
      </c>
      <c r="F1347" s="10">
        <f t="shared" ref="F1347:F1410" si="21">IF(E1347="Yes",1,0)</f>
        <v>1</v>
      </c>
    </row>
    <row r="1348" spans="1:6" x14ac:dyDescent="0.35">
      <c r="A1348" t="s">
        <v>59</v>
      </c>
      <c r="B1348" t="str">
        <f>VLOOKUP(A1348,'Respondents Category'!A:B,2,FALSE)</f>
        <v>3. Jurisdictional Standard Setters</v>
      </c>
      <c r="C1348" t="s">
        <v>92</v>
      </c>
      <c r="D1348" t="s">
        <v>10</v>
      </c>
      <c r="E1348" t="s">
        <v>82</v>
      </c>
      <c r="F1348" s="10">
        <f t="shared" si="21"/>
        <v>0</v>
      </c>
    </row>
    <row r="1349" spans="1:6" x14ac:dyDescent="0.35">
      <c r="A1349" t="s">
        <v>59</v>
      </c>
      <c r="B1349" t="str">
        <f>VLOOKUP(A1349,'Respondents Category'!A:B,2,FALSE)</f>
        <v>3. Jurisdictional Standard Setters</v>
      </c>
      <c r="C1349" t="s">
        <v>92</v>
      </c>
      <c r="D1349" t="s">
        <v>30</v>
      </c>
      <c r="E1349" t="s">
        <v>82</v>
      </c>
      <c r="F1349" s="10">
        <f t="shared" si="21"/>
        <v>0</v>
      </c>
    </row>
    <row r="1350" spans="1:6" x14ac:dyDescent="0.35">
      <c r="A1350" t="s">
        <v>59</v>
      </c>
      <c r="B1350" t="str">
        <f>VLOOKUP(A1350,'Respondents Category'!A:B,2,FALSE)</f>
        <v>3. Jurisdictional Standard Setters</v>
      </c>
      <c r="C1350" t="s">
        <v>92</v>
      </c>
      <c r="D1350" t="s">
        <v>42</v>
      </c>
      <c r="E1350" t="s">
        <v>82</v>
      </c>
      <c r="F1350" s="10">
        <f t="shared" si="21"/>
        <v>0</v>
      </c>
    </row>
    <row r="1351" spans="1:6" x14ac:dyDescent="0.35">
      <c r="A1351" t="s">
        <v>59</v>
      </c>
      <c r="B1351" t="str">
        <f>VLOOKUP(A1351,'Respondents Category'!A:B,2,FALSE)</f>
        <v>3. Jurisdictional Standard Setters</v>
      </c>
      <c r="C1351" t="s">
        <v>93</v>
      </c>
      <c r="D1351" t="s">
        <v>34</v>
      </c>
      <c r="E1351" t="s">
        <v>82</v>
      </c>
      <c r="F1351" s="10">
        <f t="shared" si="21"/>
        <v>0</v>
      </c>
    </row>
    <row r="1352" spans="1:6" x14ac:dyDescent="0.35">
      <c r="A1352" t="s">
        <v>59</v>
      </c>
      <c r="B1352" t="str">
        <f>VLOOKUP(A1352,'Respondents Category'!A:B,2,FALSE)</f>
        <v>3. Jurisdictional Standard Setters</v>
      </c>
      <c r="C1352" t="s">
        <v>93</v>
      </c>
      <c r="D1352" t="s">
        <v>18</v>
      </c>
      <c r="E1352" t="s">
        <v>72</v>
      </c>
      <c r="F1352" s="10">
        <f t="shared" si="21"/>
        <v>1</v>
      </c>
    </row>
    <row r="1353" spans="1:6" x14ac:dyDescent="0.35">
      <c r="A1353" t="s">
        <v>59</v>
      </c>
      <c r="B1353" t="str">
        <f>VLOOKUP(A1353,'Respondents Category'!A:B,2,FALSE)</f>
        <v>3. Jurisdictional Standard Setters</v>
      </c>
      <c r="C1353" t="s">
        <v>93</v>
      </c>
      <c r="D1353" t="s">
        <v>27</v>
      </c>
      <c r="E1353" t="s">
        <v>82</v>
      </c>
      <c r="F1353" s="10">
        <f t="shared" si="21"/>
        <v>0</v>
      </c>
    </row>
    <row r="1354" spans="1:6" x14ac:dyDescent="0.35">
      <c r="A1354" t="s">
        <v>59</v>
      </c>
      <c r="B1354" t="str">
        <f>VLOOKUP(A1354,'Respondents Category'!A:B,2,FALSE)</f>
        <v>3. Jurisdictional Standard Setters</v>
      </c>
      <c r="C1354" t="s">
        <v>93</v>
      </c>
      <c r="D1354" t="s">
        <v>3</v>
      </c>
      <c r="E1354" t="s">
        <v>82</v>
      </c>
      <c r="F1354" s="10">
        <f t="shared" si="21"/>
        <v>0</v>
      </c>
    </row>
    <row r="1355" spans="1:6" x14ac:dyDescent="0.35">
      <c r="A1355" t="s">
        <v>59</v>
      </c>
      <c r="B1355" t="str">
        <f>VLOOKUP(A1355,'Respondents Category'!A:B,2,FALSE)</f>
        <v>3. Jurisdictional Standard Setters</v>
      </c>
      <c r="C1355" t="s">
        <v>93</v>
      </c>
      <c r="D1355" t="s">
        <v>55</v>
      </c>
      <c r="E1355" t="s">
        <v>82</v>
      </c>
      <c r="F1355" s="10">
        <f t="shared" si="21"/>
        <v>0</v>
      </c>
    </row>
    <row r="1356" spans="1:6" x14ac:dyDescent="0.35">
      <c r="A1356" t="s">
        <v>59</v>
      </c>
      <c r="B1356" t="str">
        <f>VLOOKUP(A1356,'Respondents Category'!A:B,2,FALSE)</f>
        <v>3. Jurisdictional Standard Setters</v>
      </c>
      <c r="C1356" t="s">
        <v>94</v>
      </c>
      <c r="D1356" t="s">
        <v>23</v>
      </c>
      <c r="E1356" t="s">
        <v>82</v>
      </c>
      <c r="F1356" s="10">
        <f t="shared" si="21"/>
        <v>0</v>
      </c>
    </row>
    <row r="1357" spans="1:6" x14ac:dyDescent="0.35">
      <c r="A1357" t="s">
        <v>59</v>
      </c>
      <c r="B1357" t="str">
        <f>VLOOKUP(A1357,'Respondents Category'!A:B,2,FALSE)</f>
        <v>3. Jurisdictional Standard Setters</v>
      </c>
      <c r="C1357" t="s">
        <v>94</v>
      </c>
      <c r="D1357" t="s">
        <v>19</v>
      </c>
      <c r="E1357" t="s">
        <v>72</v>
      </c>
      <c r="F1357" s="10">
        <f t="shared" si="21"/>
        <v>1</v>
      </c>
    </row>
    <row r="1358" spans="1:6" x14ac:dyDescent="0.35">
      <c r="A1358" t="s">
        <v>59</v>
      </c>
      <c r="B1358" t="str">
        <f>VLOOKUP(A1358,'Respondents Category'!A:B,2,FALSE)</f>
        <v>3. Jurisdictional Standard Setters</v>
      </c>
      <c r="C1358" t="s">
        <v>94</v>
      </c>
      <c r="D1358" t="s">
        <v>28</v>
      </c>
      <c r="E1358" t="s">
        <v>82</v>
      </c>
      <c r="F1358" s="10">
        <f t="shared" si="21"/>
        <v>0</v>
      </c>
    </row>
    <row r="1359" spans="1:6" x14ac:dyDescent="0.35">
      <c r="A1359" t="s">
        <v>59</v>
      </c>
      <c r="B1359" t="str">
        <f>VLOOKUP(A1359,'Respondents Category'!A:B,2,FALSE)</f>
        <v>3. Jurisdictional Standard Setters</v>
      </c>
      <c r="C1359" t="s">
        <v>94</v>
      </c>
      <c r="D1359" t="s">
        <v>9</v>
      </c>
      <c r="E1359" t="s">
        <v>82</v>
      </c>
      <c r="F1359" s="10">
        <f t="shared" si="21"/>
        <v>0</v>
      </c>
    </row>
    <row r="1360" spans="1:6" x14ac:dyDescent="0.35">
      <c r="A1360" t="s">
        <v>59</v>
      </c>
      <c r="B1360" t="str">
        <f>VLOOKUP(A1360,'Respondents Category'!A:B,2,FALSE)</f>
        <v>3. Jurisdictional Standard Setters</v>
      </c>
      <c r="C1360" t="s">
        <v>94</v>
      </c>
      <c r="D1360" t="s">
        <v>46</v>
      </c>
      <c r="E1360" t="s">
        <v>82</v>
      </c>
      <c r="F1360" s="10">
        <f t="shared" si="21"/>
        <v>0</v>
      </c>
    </row>
    <row r="1361" spans="1:6" x14ac:dyDescent="0.35">
      <c r="A1361" t="s">
        <v>59</v>
      </c>
      <c r="B1361" t="str">
        <f>VLOOKUP(A1361,'Respondents Category'!A:B,2,FALSE)</f>
        <v>3. Jurisdictional Standard Setters</v>
      </c>
      <c r="C1361" t="s">
        <v>95</v>
      </c>
      <c r="D1361" t="s">
        <v>45</v>
      </c>
      <c r="E1361" t="s">
        <v>82</v>
      </c>
      <c r="F1361" s="10">
        <f t="shared" si="21"/>
        <v>0</v>
      </c>
    </row>
    <row r="1362" spans="1:6" x14ac:dyDescent="0.35">
      <c r="A1362" t="s">
        <v>59</v>
      </c>
      <c r="B1362" t="str">
        <f>VLOOKUP(A1362,'Respondents Category'!A:B,2,FALSE)</f>
        <v>3. Jurisdictional Standard Setters</v>
      </c>
      <c r="C1362" t="s">
        <v>95</v>
      </c>
      <c r="D1362" t="s">
        <v>40</v>
      </c>
      <c r="E1362" t="s">
        <v>72</v>
      </c>
      <c r="F1362" s="10">
        <f t="shared" si="21"/>
        <v>1</v>
      </c>
    </row>
    <row r="1363" spans="1:6" x14ac:dyDescent="0.35">
      <c r="A1363" t="s">
        <v>59</v>
      </c>
      <c r="B1363" t="str">
        <f>VLOOKUP(A1363,'Respondents Category'!A:B,2,FALSE)</f>
        <v>3. Jurisdictional Standard Setters</v>
      </c>
      <c r="C1363" t="s">
        <v>95</v>
      </c>
      <c r="D1363" t="s">
        <v>41</v>
      </c>
      <c r="E1363" t="s">
        <v>82</v>
      </c>
      <c r="F1363" s="10">
        <f t="shared" si="21"/>
        <v>0</v>
      </c>
    </row>
    <row r="1364" spans="1:6" x14ac:dyDescent="0.35">
      <c r="A1364" t="s">
        <v>59</v>
      </c>
      <c r="B1364" t="str">
        <f>VLOOKUP(A1364,'Respondents Category'!A:B,2,FALSE)</f>
        <v>3. Jurisdictional Standard Setters</v>
      </c>
      <c r="C1364" t="s">
        <v>95</v>
      </c>
      <c r="D1364" t="s">
        <v>11</v>
      </c>
      <c r="E1364" t="s">
        <v>82</v>
      </c>
      <c r="F1364" s="10">
        <f t="shared" si="21"/>
        <v>0</v>
      </c>
    </row>
    <row r="1365" spans="1:6" x14ac:dyDescent="0.35">
      <c r="A1365" t="s">
        <v>59</v>
      </c>
      <c r="B1365" t="str">
        <f>VLOOKUP(A1365,'Respondents Category'!A:B,2,FALSE)</f>
        <v>3. Jurisdictional Standard Setters</v>
      </c>
      <c r="C1365" t="s">
        <v>95</v>
      </c>
      <c r="D1365" t="s">
        <v>26</v>
      </c>
      <c r="E1365" t="s">
        <v>82</v>
      </c>
      <c r="F1365" s="10">
        <f t="shared" si="21"/>
        <v>0</v>
      </c>
    </row>
    <row r="1366" spans="1:6" x14ac:dyDescent="0.35">
      <c r="A1366" t="s">
        <v>59</v>
      </c>
      <c r="B1366" t="str">
        <f>VLOOKUP(A1366,'Respondents Category'!A:B,2,FALSE)</f>
        <v>3. Jurisdictional Standard Setters</v>
      </c>
      <c r="C1366" t="s">
        <v>96</v>
      </c>
      <c r="D1366" t="s">
        <v>58</v>
      </c>
      <c r="E1366" t="s">
        <v>82</v>
      </c>
      <c r="F1366" s="10">
        <f t="shared" si="21"/>
        <v>0</v>
      </c>
    </row>
    <row r="1367" spans="1:6" x14ac:dyDescent="0.35">
      <c r="A1367" t="s">
        <v>59</v>
      </c>
      <c r="B1367" t="str">
        <f>VLOOKUP(A1367,'Respondents Category'!A:B,2,FALSE)</f>
        <v>3. Jurisdictional Standard Setters</v>
      </c>
      <c r="C1367" t="s">
        <v>96</v>
      </c>
      <c r="D1367" t="s">
        <v>73</v>
      </c>
      <c r="E1367" t="s">
        <v>72</v>
      </c>
      <c r="F1367" s="10">
        <f t="shared" si="21"/>
        <v>1</v>
      </c>
    </row>
    <row r="1368" spans="1:6" x14ac:dyDescent="0.35">
      <c r="A1368" t="s">
        <v>59</v>
      </c>
      <c r="B1368" t="str">
        <f>VLOOKUP(A1368,'Respondents Category'!A:B,2,FALSE)</f>
        <v>3. Jurisdictional Standard Setters</v>
      </c>
      <c r="C1368" t="s">
        <v>96</v>
      </c>
      <c r="D1368" t="s">
        <v>6</v>
      </c>
      <c r="E1368" t="s">
        <v>82</v>
      </c>
      <c r="F1368" s="10">
        <f t="shared" si="21"/>
        <v>0</v>
      </c>
    </row>
    <row r="1369" spans="1:6" x14ac:dyDescent="0.35">
      <c r="A1369" t="s">
        <v>59</v>
      </c>
      <c r="B1369" t="str">
        <f>VLOOKUP(A1369,'Respondents Category'!A:B,2,FALSE)</f>
        <v>3. Jurisdictional Standard Setters</v>
      </c>
      <c r="C1369" t="s">
        <v>96</v>
      </c>
      <c r="D1369" t="s">
        <v>38</v>
      </c>
      <c r="E1369" t="s">
        <v>82</v>
      </c>
      <c r="F1369" s="10">
        <f t="shared" si="21"/>
        <v>0</v>
      </c>
    </row>
    <row r="1370" spans="1:6" x14ac:dyDescent="0.35">
      <c r="A1370" t="s">
        <v>59</v>
      </c>
      <c r="B1370" t="str">
        <f>VLOOKUP(A1370,'Respondents Category'!A:B,2,FALSE)</f>
        <v>3. Jurisdictional Standard Setters</v>
      </c>
      <c r="C1370" t="s">
        <v>96</v>
      </c>
      <c r="D1370" t="s">
        <v>80</v>
      </c>
      <c r="E1370" t="s">
        <v>82</v>
      </c>
      <c r="F1370" s="10">
        <f t="shared" si="21"/>
        <v>0</v>
      </c>
    </row>
    <row r="1371" spans="1:6" x14ac:dyDescent="0.35">
      <c r="A1371" t="s">
        <v>59</v>
      </c>
      <c r="B1371" t="str">
        <f>VLOOKUP(A1371,'Respondents Category'!A:B,2,FALSE)</f>
        <v>3. Jurisdictional Standard Setters</v>
      </c>
      <c r="C1371" t="s">
        <v>97</v>
      </c>
      <c r="D1371" t="s">
        <v>68</v>
      </c>
      <c r="E1371" t="s">
        <v>82</v>
      </c>
      <c r="F1371" s="10">
        <f t="shared" si="21"/>
        <v>0</v>
      </c>
    </row>
    <row r="1372" spans="1:6" x14ac:dyDescent="0.35">
      <c r="A1372" t="s">
        <v>59</v>
      </c>
      <c r="B1372" t="str">
        <f>VLOOKUP(A1372,'Respondents Category'!A:B,2,FALSE)</f>
        <v>3. Jurisdictional Standard Setters</v>
      </c>
      <c r="C1372" t="s">
        <v>97</v>
      </c>
      <c r="D1372" t="s">
        <v>37</v>
      </c>
      <c r="E1372" t="s">
        <v>72</v>
      </c>
      <c r="F1372" s="10">
        <f t="shared" si="21"/>
        <v>1</v>
      </c>
    </row>
    <row r="1373" spans="1:6" x14ac:dyDescent="0.35">
      <c r="A1373" t="s">
        <v>59</v>
      </c>
      <c r="B1373" t="str">
        <f>VLOOKUP(A1373,'Respondents Category'!A:B,2,FALSE)</f>
        <v>3. Jurisdictional Standard Setters</v>
      </c>
      <c r="C1373" t="s">
        <v>97</v>
      </c>
      <c r="D1373" t="s">
        <v>32</v>
      </c>
      <c r="E1373" t="s">
        <v>82</v>
      </c>
      <c r="F1373" s="10">
        <f t="shared" si="21"/>
        <v>0</v>
      </c>
    </row>
    <row r="1374" spans="1:6" x14ac:dyDescent="0.35">
      <c r="A1374" t="s">
        <v>59</v>
      </c>
      <c r="B1374" t="str">
        <f>VLOOKUP(A1374,'Respondents Category'!A:B,2,FALSE)</f>
        <v>3. Jurisdictional Standard Setters</v>
      </c>
      <c r="C1374" t="s">
        <v>98</v>
      </c>
      <c r="D1374" t="s">
        <v>15</v>
      </c>
      <c r="E1374" t="s">
        <v>82</v>
      </c>
      <c r="F1374" s="10">
        <f t="shared" si="21"/>
        <v>0</v>
      </c>
    </row>
    <row r="1375" spans="1:6" x14ac:dyDescent="0.35">
      <c r="A1375" t="s">
        <v>59</v>
      </c>
      <c r="B1375" t="str">
        <f>VLOOKUP(A1375,'Respondents Category'!A:B,2,FALSE)</f>
        <v>3. Jurisdictional Standard Setters</v>
      </c>
      <c r="C1375" t="s">
        <v>98</v>
      </c>
      <c r="D1375" t="s">
        <v>48</v>
      </c>
      <c r="E1375" t="s">
        <v>72</v>
      </c>
      <c r="F1375" s="10">
        <f t="shared" si="21"/>
        <v>1</v>
      </c>
    </row>
    <row r="1376" spans="1:6" x14ac:dyDescent="0.35">
      <c r="A1376" t="s">
        <v>59</v>
      </c>
      <c r="B1376" t="str">
        <f>VLOOKUP(A1376,'Respondents Category'!A:B,2,FALSE)</f>
        <v>3. Jurisdictional Standard Setters</v>
      </c>
      <c r="C1376" t="s">
        <v>99</v>
      </c>
      <c r="D1376" t="s">
        <v>53</v>
      </c>
      <c r="E1376" t="s">
        <v>82</v>
      </c>
      <c r="F1376" s="10">
        <f t="shared" si="21"/>
        <v>0</v>
      </c>
    </row>
    <row r="1377" spans="1:6" x14ac:dyDescent="0.35">
      <c r="A1377" t="s">
        <v>59</v>
      </c>
      <c r="B1377" t="str">
        <f>VLOOKUP(A1377,'Respondents Category'!A:B,2,FALSE)</f>
        <v>3. Jurisdictional Standard Setters</v>
      </c>
      <c r="C1377" t="s">
        <v>99</v>
      </c>
      <c r="D1377" t="s">
        <v>21</v>
      </c>
      <c r="E1377" t="s">
        <v>72</v>
      </c>
      <c r="F1377" s="10">
        <f t="shared" si="21"/>
        <v>1</v>
      </c>
    </row>
    <row r="1378" spans="1:6" x14ac:dyDescent="0.35">
      <c r="A1378" t="s">
        <v>1</v>
      </c>
      <c r="B1378" t="str">
        <f>VLOOKUP(A1378,'Respondents Category'!A:B,2,FALSE)</f>
        <v>3. Jurisdictional Standard Setters</v>
      </c>
      <c r="C1378" t="s">
        <v>92</v>
      </c>
      <c r="D1378" t="s">
        <v>22</v>
      </c>
      <c r="E1378" t="s">
        <v>82</v>
      </c>
      <c r="F1378" s="10">
        <f t="shared" si="21"/>
        <v>0</v>
      </c>
    </row>
    <row r="1379" spans="1:6" x14ac:dyDescent="0.35">
      <c r="A1379" t="s">
        <v>1</v>
      </c>
      <c r="B1379" t="str">
        <f>VLOOKUP(A1379,'Respondents Category'!A:B,2,FALSE)</f>
        <v>3. Jurisdictional Standard Setters</v>
      </c>
      <c r="C1379" t="s">
        <v>92</v>
      </c>
      <c r="D1379" t="s">
        <v>25</v>
      </c>
      <c r="E1379" t="s">
        <v>82</v>
      </c>
      <c r="F1379" s="10">
        <f t="shared" si="21"/>
        <v>0</v>
      </c>
    </row>
    <row r="1380" spans="1:6" x14ac:dyDescent="0.35">
      <c r="A1380" t="s">
        <v>1</v>
      </c>
      <c r="B1380" t="str">
        <f>VLOOKUP(A1380,'Respondents Category'!A:B,2,FALSE)</f>
        <v>3. Jurisdictional Standard Setters</v>
      </c>
      <c r="C1380" t="s">
        <v>92</v>
      </c>
      <c r="D1380" t="s">
        <v>10</v>
      </c>
      <c r="E1380" t="s">
        <v>82</v>
      </c>
      <c r="F1380" s="10">
        <f t="shared" si="21"/>
        <v>0</v>
      </c>
    </row>
    <row r="1381" spans="1:6" x14ac:dyDescent="0.35">
      <c r="A1381" t="s">
        <v>1</v>
      </c>
      <c r="B1381" t="str">
        <f>VLOOKUP(A1381,'Respondents Category'!A:B,2,FALSE)</f>
        <v>3. Jurisdictional Standard Setters</v>
      </c>
      <c r="C1381" t="s">
        <v>92</v>
      </c>
      <c r="D1381" t="s">
        <v>30</v>
      </c>
      <c r="E1381" t="s">
        <v>72</v>
      </c>
      <c r="F1381" s="10">
        <f t="shared" si="21"/>
        <v>1</v>
      </c>
    </row>
    <row r="1382" spans="1:6" x14ac:dyDescent="0.35">
      <c r="A1382" t="s">
        <v>1</v>
      </c>
      <c r="B1382" t="str">
        <f>VLOOKUP(A1382,'Respondents Category'!A:B,2,FALSE)</f>
        <v>3. Jurisdictional Standard Setters</v>
      </c>
      <c r="C1382" t="s">
        <v>92</v>
      </c>
      <c r="D1382" t="s">
        <v>42</v>
      </c>
      <c r="E1382" t="s">
        <v>82</v>
      </c>
      <c r="F1382" s="10">
        <f t="shared" si="21"/>
        <v>0</v>
      </c>
    </row>
    <row r="1383" spans="1:6" x14ac:dyDescent="0.35">
      <c r="A1383" t="s">
        <v>1</v>
      </c>
      <c r="B1383" t="str">
        <f>VLOOKUP(A1383,'Respondents Category'!A:B,2,FALSE)</f>
        <v>3. Jurisdictional Standard Setters</v>
      </c>
      <c r="C1383" t="s">
        <v>93</v>
      </c>
      <c r="D1383" t="s">
        <v>34</v>
      </c>
      <c r="E1383" t="s">
        <v>72</v>
      </c>
      <c r="F1383" s="10">
        <f t="shared" si="21"/>
        <v>1</v>
      </c>
    </row>
    <row r="1384" spans="1:6" x14ac:dyDescent="0.35">
      <c r="A1384" t="s">
        <v>1</v>
      </c>
      <c r="B1384" t="str">
        <f>VLOOKUP(A1384,'Respondents Category'!A:B,2,FALSE)</f>
        <v>3. Jurisdictional Standard Setters</v>
      </c>
      <c r="C1384" t="s">
        <v>93</v>
      </c>
      <c r="D1384" t="s">
        <v>18</v>
      </c>
      <c r="E1384" t="s">
        <v>82</v>
      </c>
      <c r="F1384" s="10">
        <f t="shared" si="21"/>
        <v>0</v>
      </c>
    </row>
    <row r="1385" spans="1:6" x14ac:dyDescent="0.35">
      <c r="A1385" t="s">
        <v>1</v>
      </c>
      <c r="B1385" t="str">
        <f>VLOOKUP(A1385,'Respondents Category'!A:B,2,FALSE)</f>
        <v>3. Jurisdictional Standard Setters</v>
      </c>
      <c r="C1385" t="s">
        <v>93</v>
      </c>
      <c r="D1385" t="s">
        <v>27</v>
      </c>
      <c r="E1385" t="s">
        <v>82</v>
      </c>
      <c r="F1385" s="10">
        <f t="shared" si="21"/>
        <v>0</v>
      </c>
    </row>
    <row r="1386" spans="1:6" x14ac:dyDescent="0.35">
      <c r="A1386" t="s">
        <v>1</v>
      </c>
      <c r="B1386" t="str">
        <f>VLOOKUP(A1386,'Respondents Category'!A:B,2,FALSE)</f>
        <v>3. Jurisdictional Standard Setters</v>
      </c>
      <c r="C1386" t="s">
        <v>93</v>
      </c>
      <c r="D1386" t="s">
        <v>3</v>
      </c>
      <c r="E1386" t="s">
        <v>82</v>
      </c>
      <c r="F1386" s="10">
        <f t="shared" si="21"/>
        <v>0</v>
      </c>
    </row>
    <row r="1387" spans="1:6" x14ac:dyDescent="0.35">
      <c r="A1387" t="s">
        <v>1</v>
      </c>
      <c r="B1387" t="str">
        <f>VLOOKUP(A1387,'Respondents Category'!A:B,2,FALSE)</f>
        <v>3. Jurisdictional Standard Setters</v>
      </c>
      <c r="C1387" t="s">
        <v>93</v>
      </c>
      <c r="D1387" t="s">
        <v>55</v>
      </c>
      <c r="E1387" t="s">
        <v>82</v>
      </c>
      <c r="F1387" s="10">
        <f t="shared" si="21"/>
        <v>0</v>
      </c>
    </row>
    <row r="1388" spans="1:6" x14ac:dyDescent="0.35">
      <c r="A1388" t="s">
        <v>1</v>
      </c>
      <c r="B1388" t="str">
        <f>VLOOKUP(A1388,'Respondents Category'!A:B,2,FALSE)</f>
        <v>3. Jurisdictional Standard Setters</v>
      </c>
      <c r="C1388" t="s">
        <v>94</v>
      </c>
      <c r="D1388" t="s">
        <v>23</v>
      </c>
      <c r="E1388" t="s">
        <v>72</v>
      </c>
      <c r="F1388" s="10">
        <f t="shared" si="21"/>
        <v>1</v>
      </c>
    </row>
    <row r="1389" spans="1:6" x14ac:dyDescent="0.35">
      <c r="A1389" t="s">
        <v>1</v>
      </c>
      <c r="B1389" t="str">
        <f>VLOOKUP(A1389,'Respondents Category'!A:B,2,FALSE)</f>
        <v>3. Jurisdictional Standard Setters</v>
      </c>
      <c r="C1389" t="s">
        <v>94</v>
      </c>
      <c r="D1389" t="s">
        <v>19</v>
      </c>
      <c r="E1389" t="s">
        <v>82</v>
      </c>
      <c r="F1389" s="10">
        <f t="shared" si="21"/>
        <v>0</v>
      </c>
    </row>
    <row r="1390" spans="1:6" x14ac:dyDescent="0.35">
      <c r="A1390" t="s">
        <v>1</v>
      </c>
      <c r="B1390" t="str">
        <f>VLOOKUP(A1390,'Respondents Category'!A:B,2,FALSE)</f>
        <v>3. Jurisdictional Standard Setters</v>
      </c>
      <c r="C1390" t="s">
        <v>94</v>
      </c>
      <c r="D1390" t="s">
        <v>28</v>
      </c>
      <c r="E1390" t="s">
        <v>82</v>
      </c>
      <c r="F1390" s="10">
        <f t="shared" si="21"/>
        <v>0</v>
      </c>
    </row>
    <row r="1391" spans="1:6" x14ac:dyDescent="0.35">
      <c r="A1391" t="s">
        <v>1</v>
      </c>
      <c r="B1391" t="str">
        <f>VLOOKUP(A1391,'Respondents Category'!A:B,2,FALSE)</f>
        <v>3. Jurisdictional Standard Setters</v>
      </c>
      <c r="C1391" t="s">
        <v>94</v>
      </c>
      <c r="D1391" t="s">
        <v>9</v>
      </c>
      <c r="E1391" t="s">
        <v>82</v>
      </c>
      <c r="F1391" s="10">
        <f t="shared" si="21"/>
        <v>0</v>
      </c>
    </row>
    <row r="1392" spans="1:6" x14ac:dyDescent="0.35">
      <c r="A1392" t="s">
        <v>1</v>
      </c>
      <c r="B1392" t="str">
        <f>VLOOKUP(A1392,'Respondents Category'!A:B,2,FALSE)</f>
        <v>3. Jurisdictional Standard Setters</v>
      </c>
      <c r="C1392" t="s">
        <v>94</v>
      </c>
      <c r="D1392" t="s">
        <v>46</v>
      </c>
      <c r="E1392" t="s">
        <v>82</v>
      </c>
      <c r="F1392" s="10">
        <f t="shared" si="21"/>
        <v>0</v>
      </c>
    </row>
    <row r="1393" spans="1:6" x14ac:dyDescent="0.35">
      <c r="A1393" t="s">
        <v>1</v>
      </c>
      <c r="B1393" t="str">
        <f>VLOOKUP(A1393,'Respondents Category'!A:B,2,FALSE)</f>
        <v>3. Jurisdictional Standard Setters</v>
      </c>
      <c r="C1393" t="s">
        <v>95</v>
      </c>
      <c r="D1393" t="s">
        <v>45</v>
      </c>
      <c r="E1393" t="s">
        <v>72</v>
      </c>
      <c r="F1393" s="10">
        <f t="shared" si="21"/>
        <v>1</v>
      </c>
    </row>
    <row r="1394" spans="1:6" x14ac:dyDescent="0.35">
      <c r="A1394" t="s">
        <v>1</v>
      </c>
      <c r="B1394" t="str">
        <f>VLOOKUP(A1394,'Respondents Category'!A:B,2,FALSE)</f>
        <v>3. Jurisdictional Standard Setters</v>
      </c>
      <c r="C1394" t="s">
        <v>95</v>
      </c>
      <c r="D1394" t="s">
        <v>40</v>
      </c>
      <c r="E1394" t="s">
        <v>82</v>
      </c>
      <c r="F1394" s="10">
        <f t="shared" si="21"/>
        <v>0</v>
      </c>
    </row>
    <row r="1395" spans="1:6" x14ac:dyDescent="0.35">
      <c r="A1395" t="s">
        <v>1</v>
      </c>
      <c r="B1395" t="str">
        <f>VLOOKUP(A1395,'Respondents Category'!A:B,2,FALSE)</f>
        <v>3. Jurisdictional Standard Setters</v>
      </c>
      <c r="C1395" t="s">
        <v>95</v>
      </c>
      <c r="D1395" t="s">
        <v>41</v>
      </c>
      <c r="E1395" t="s">
        <v>82</v>
      </c>
      <c r="F1395" s="10">
        <f t="shared" si="21"/>
        <v>0</v>
      </c>
    </row>
    <row r="1396" spans="1:6" x14ac:dyDescent="0.35">
      <c r="A1396" t="s">
        <v>1</v>
      </c>
      <c r="B1396" t="str">
        <f>VLOOKUP(A1396,'Respondents Category'!A:B,2,FALSE)</f>
        <v>3. Jurisdictional Standard Setters</v>
      </c>
      <c r="C1396" t="s">
        <v>95</v>
      </c>
      <c r="D1396" t="s">
        <v>11</v>
      </c>
      <c r="E1396" t="s">
        <v>82</v>
      </c>
      <c r="F1396" s="10">
        <f t="shared" si="21"/>
        <v>0</v>
      </c>
    </row>
    <row r="1397" spans="1:6" x14ac:dyDescent="0.35">
      <c r="A1397" t="s">
        <v>1</v>
      </c>
      <c r="B1397" t="str">
        <f>VLOOKUP(A1397,'Respondents Category'!A:B,2,FALSE)</f>
        <v>3. Jurisdictional Standard Setters</v>
      </c>
      <c r="C1397" t="s">
        <v>95</v>
      </c>
      <c r="D1397" t="s">
        <v>26</v>
      </c>
      <c r="E1397" t="s">
        <v>82</v>
      </c>
      <c r="F1397" s="10">
        <f t="shared" si="21"/>
        <v>0</v>
      </c>
    </row>
    <row r="1398" spans="1:6" x14ac:dyDescent="0.35">
      <c r="A1398" t="s">
        <v>1</v>
      </c>
      <c r="B1398" t="str">
        <f>VLOOKUP(A1398,'Respondents Category'!A:B,2,FALSE)</f>
        <v>3. Jurisdictional Standard Setters</v>
      </c>
      <c r="C1398" t="s">
        <v>96</v>
      </c>
      <c r="D1398" t="s">
        <v>58</v>
      </c>
      <c r="E1398" t="s">
        <v>72</v>
      </c>
      <c r="F1398" s="10">
        <f t="shared" si="21"/>
        <v>1</v>
      </c>
    </row>
    <row r="1399" spans="1:6" x14ac:dyDescent="0.35">
      <c r="A1399" t="s">
        <v>1</v>
      </c>
      <c r="B1399" t="str">
        <f>VLOOKUP(A1399,'Respondents Category'!A:B,2,FALSE)</f>
        <v>3. Jurisdictional Standard Setters</v>
      </c>
      <c r="C1399" t="s">
        <v>96</v>
      </c>
      <c r="D1399" t="s">
        <v>73</v>
      </c>
      <c r="E1399" t="s">
        <v>82</v>
      </c>
      <c r="F1399" s="10">
        <f t="shared" si="21"/>
        <v>0</v>
      </c>
    </row>
    <row r="1400" spans="1:6" x14ac:dyDescent="0.35">
      <c r="A1400" t="s">
        <v>1</v>
      </c>
      <c r="B1400" t="str">
        <f>VLOOKUP(A1400,'Respondents Category'!A:B,2,FALSE)</f>
        <v>3. Jurisdictional Standard Setters</v>
      </c>
      <c r="C1400" t="s">
        <v>96</v>
      </c>
      <c r="D1400" t="s">
        <v>6</v>
      </c>
      <c r="E1400" t="s">
        <v>82</v>
      </c>
      <c r="F1400" s="10">
        <f t="shared" si="21"/>
        <v>0</v>
      </c>
    </row>
    <row r="1401" spans="1:6" x14ac:dyDescent="0.35">
      <c r="A1401" t="s">
        <v>1</v>
      </c>
      <c r="B1401" t="str">
        <f>VLOOKUP(A1401,'Respondents Category'!A:B,2,FALSE)</f>
        <v>3. Jurisdictional Standard Setters</v>
      </c>
      <c r="C1401" t="s">
        <v>96</v>
      </c>
      <c r="D1401" t="s">
        <v>38</v>
      </c>
      <c r="E1401" t="s">
        <v>82</v>
      </c>
      <c r="F1401" s="10">
        <f t="shared" si="21"/>
        <v>0</v>
      </c>
    </row>
    <row r="1402" spans="1:6" x14ac:dyDescent="0.35">
      <c r="A1402" t="s">
        <v>1</v>
      </c>
      <c r="B1402" t="str">
        <f>VLOOKUP(A1402,'Respondents Category'!A:B,2,FALSE)</f>
        <v>3. Jurisdictional Standard Setters</v>
      </c>
      <c r="C1402" t="s">
        <v>96</v>
      </c>
      <c r="D1402" t="s">
        <v>80</v>
      </c>
      <c r="E1402" t="s">
        <v>82</v>
      </c>
      <c r="F1402" s="10">
        <f t="shared" si="21"/>
        <v>0</v>
      </c>
    </row>
    <row r="1403" spans="1:6" x14ac:dyDescent="0.35">
      <c r="A1403" t="s">
        <v>1</v>
      </c>
      <c r="B1403" t="str">
        <f>VLOOKUP(A1403,'Respondents Category'!A:B,2,FALSE)</f>
        <v>3. Jurisdictional Standard Setters</v>
      </c>
      <c r="C1403" t="s">
        <v>97</v>
      </c>
      <c r="D1403" t="s">
        <v>68</v>
      </c>
      <c r="E1403" t="s">
        <v>72</v>
      </c>
      <c r="F1403" s="10">
        <f t="shared" si="21"/>
        <v>1</v>
      </c>
    </row>
    <row r="1404" spans="1:6" x14ac:dyDescent="0.35">
      <c r="A1404" t="s">
        <v>1</v>
      </c>
      <c r="B1404" t="str">
        <f>VLOOKUP(A1404,'Respondents Category'!A:B,2,FALSE)</f>
        <v>3. Jurisdictional Standard Setters</v>
      </c>
      <c r="C1404" t="s">
        <v>97</v>
      </c>
      <c r="D1404" t="s">
        <v>37</v>
      </c>
      <c r="E1404" t="s">
        <v>82</v>
      </c>
      <c r="F1404" s="10">
        <f t="shared" si="21"/>
        <v>0</v>
      </c>
    </row>
    <row r="1405" spans="1:6" x14ac:dyDescent="0.35">
      <c r="A1405" t="s">
        <v>1</v>
      </c>
      <c r="B1405" t="str">
        <f>VLOOKUP(A1405,'Respondents Category'!A:B,2,FALSE)</f>
        <v>3. Jurisdictional Standard Setters</v>
      </c>
      <c r="C1405" t="s">
        <v>97</v>
      </c>
      <c r="D1405" t="s">
        <v>32</v>
      </c>
      <c r="E1405" t="s">
        <v>82</v>
      </c>
      <c r="F1405" s="10">
        <f t="shared" si="21"/>
        <v>0</v>
      </c>
    </row>
    <row r="1406" spans="1:6" x14ac:dyDescent="0.35">
      <c r="A1406" t="s">
        <v>1</v>
      </c>
      <c r="B1406" t="str">
        <f>VLOOKUP(A1406,'Respondents Category'!A:B,2,FALSE)</f>
        <v>3. Jurisdictional Standard Setters</v>
      </c>
      <c r="C1406" t="s">
        <v>98</v>
      </c>
      <c r="D1406" t="s">
        <v>15</v>
      </c>
      <c r="E1406" t="s">
        <v>82</v>
      </c>
      <c r="F1406" s="10">
        <f t="shared" si="21"/>
        <v>0</v>
      </c>
    </row>
    <row r="1407" spans="1:6" x14ac:dyDescent="0.35">
      <c r="A1407" t="s">
        <v>1</v>
      </c>
      <c r="B1407" t="str">
        <f>VLOOKUP(A1407,'Respondents Category'!A:B,2,FALSE)</f>
        <v>3. Jurisdictional Standard Setters</v>
      </c>
      <c r="C1407" t="s">
        <v>98</v>
      </c>
      <c r="D1407" t="s">
        <v>48</v>
      </c>
      <c r="E1407" t="s">
        <v>72</v>
      </c>
      <c r="F1407" s="10">
        <f t="shared" si="21"/>
        <v>1</v>
      </c>
    </row>
    <row r="1408" spans="1:6" x14ac:dyDescent="0.35">
      <c r="A1408" t="s">
        <v>1</v>
      </c>
      <c r="B1408" t="str">
        <f>VLOOKUP(A1408,'Respondents Category'!A:B,2,FALSE)</f>
        <v>3. Jurisdictional Standard Setters</v>
      </c>
      <c r="C1408" t="s">
        <v>99</v>
      </c>
      <c r="D1408" t="s">
        <v>53</v>
      </c>
      <c r="E1408" t="s">
        <v>72</v>
      </c>
      <c r="F1408" s="10">
        <f t="shared" si="21"/>
        <v>1</v>
      </c>
    </row>
    <row r="1409" spans="1:6" x14ac:dyDescent="0.35">
      <c r="A1409" t="s">
        <v>1</v>
      </c>
      <c r="B1409" t="str">
        <f>VLOOKUP(A1409,'Respondents Category'!A:B,2,FALSE)</f>
        <v>3. Jurisdictional Standard Setters</v>
      </c>
      <c r="C1409" t="s">
        <v>99</v>
      </c>
      <c r="D1409" t="s">
        <v>21</v>
      </c>
      <c r="E1409" t="s">
        <v>82</v>
      </c>
      <c r="F1409" s="10">
        <f t="shared" si="21"/>
        <v>0</v>
      </c>
    </row>
    <row r="1410" spans="1:6" x14ac:dyDescent="0.35">
      <c r="A1410" t="s">
        <v>67</v>
      </c>
      <c r="B1410" t="str">
        <f>VLOOKUP(A1410,'Respondents Category'!A:B,2,FALSE)</f>
        <v>4. Firm (Audit or Assurance Practitioners)</v>
      </c>
      <c r="C1410" t="s">
        <v>92</v>
      </c>
      <c r="D1410" t="s">
        <v>22</v>
      </c>
      <c r="E1410" t="s">
        <v>72</v>
      </c>
      <c r="F1410" s="10">
        <f t="shared" si="21"/>
        <v>1</v>
      </c>
    </row>
    <row r="1411" spans="1:6" x14ac:dyDescent="0.35">
      <c r="A1411" t="s">
        <v>67</v>
      </c>
      <c r="B1411" t="str">
        <f>VLOOKUP(A1411,'Respondents Category'!A:B,2,FALSE)</f>
        <v>4. Firm (Audit or Assurance Practitioners)</v>
      </c>
      <c r="C1411" t="s">
        <v>92</v>
      </c>
      <c r="D1411" t="s">
        <v>25</v>
      </c>
      <c r="E1411" t="s">
        <v>82</v>
      </c>
      <c r="F1411" s="10">
        <f t="shared" ref="F1411:F1474" si="22">IF(E1411="Yes",1,0)</f>
        <v>0</v>
      </c>
    </row>
    <row r="1412" spans="1:6" x14ac:dyDescent="0.35">
      <c r="A1412" t="s">
        <v>67</v>
      </c>
      <c r="B1412" t="str">
        <f>VLOOKUP(A1412,'Respondents Category'!A:B,2,FALSE)</f>
        <v>4. Firm (Audit or Assurance Practitioners)</v>
      </c>
      <c r="C1412" t="s">
        <v>92</v>
      </c>
      <c r="D1412" t="s">
        <v>10</v>
      </c>
      <c r="E1412" t="s">
        <v>82</v>
      </c>
      <c r="F1412" s="10">
        <f t="shared" si="22"/>
        <v>0</v>
      </c>
    </row>
    <row r="1413" spans="1:6" x14ac:dyDescent="0.35">
      <c r="A1413" t="s">
        <v>67</v>
      </c>
      <c r="B1413" t="str">
        <f>VLOOKUP(A1413,'Respondents Category'!A:B,2,FALSE)</f>
        <v>4. Firm (Audit or Assurance Practitioners)</v>
      </c>
      <c r="C1413" t="s">
        <v>92</v>
      </c>
      <c r="D1413" t="s">
        <v>30</v>
      </c>
      <c r="E1413" t="s">
        <v>82</v>
      </c>
      <c r="F1413" s="10">
        <f t="shared" si="22"/>
        <v>0</v>
      </c>
    </row>
    <row r="1414" spans="1:6" x14ac:dyDescent="0.35">
      <c r="A1414" t="s">
        <v>67</v>
      </c>
      <c r="B1414" t="str">
        <f>VLOOKUP(A1414,'Respondents Category'!A:B,2,FALSE)</f>
        <v>4. Firm (Audit or Assurance Practitioners)</v>
      </c>
      <c r="C1414" t="s">
        <v>92</v>
      </c>
      <c r="D1414" t="s">
        <v>42</v>
      </c>
      <c r="E1414" t="s">
        <v>82</v>
      </c>
      <c r="F1414" s="10">
        <f t="shared" si="22"/>
        <v>0</v>
      </c>
    </row>
    <row r="1415" spans="1:6" x14ac:dyDescent="0.35">
      <c r="A1415" t="s">
        <v>67</v>
      </c>
      <c r="B1415" t="str">
        <f>VLOOKUP(A1415,'Respondents Category'!A:B,2,FALSE)</f>
        <v>4. Firm (Audit or Assurance Practitioners)</v>
      </c>
      <c r="C1415" t="s">
        <v>93</v>
      </c>
      <c r="D1415" t="s">
        <v>34</v>
      </c>
      <c r="E1415" t="s">
        <v>82</v>
      </c>
      <c r="F1415" s="10">
        <f t="shared" si="22"/>
        <v>0</v>
      </c>
    </row>
    <row r="1416" spans="1:6" x14ac:dyDescent="0.35">
      <c r="A1416" t="s">
        <v>67</v>
      </c>
      <c r="B1416" t="str">
        <f>VLOOKUP(A1416,'Respondents Category'!A:B,2,FALSE)</f>
        <v>4. Firm (Audit or Assurance Practitioners)</v>
      </c>
      <c r="C1416" t="s">
        <v>93</v>
      </c>
      <c r="D1416" t="s">
        <v>18</v>
      </c>
      <c r="E1416" t="s">
        <v>72</v>
      </c>
      <c r="F1416" s="10">
        <f t="shared" si="22"/>
        <v>1</v>
      </c>
    </row>
    <row r="1417" spans="1:6" x14ac:dyDescent="0.35">
      <c r="A1417" t="s">
        <v>67</v>
      </c>
      <c r="B1417" t="str">
        <f>VLOOKUP(A1417,'Respondents Category'!A:B,2,FALSE)</f>
        <v>4. Firm (Audit or Assurance Practitioners)</v>
      </c>
      <c r="C1417" t="s">
        <v>93</v>
      </c>
      <c r="D1417" t="s">
        <v>27</v>
      </c>
      <c r="E1417" t="s">
        <v>82</v>
      </c>
      <c r="F1417" s="10">
        <f t="shared" si="22"/>
        <v>0</v>
      </c>
    </row>
    <row r="1418" spans="1:6" x14ac:dyDescent="0.35">
      <c r="A1418" t="s">
        <v>67</v>
      </c>
      <c r="B1418" t="str">
        <f>VLOOKUP(A1418,'Respondents Category'!A:B,2,FALSE)</f>
        <v>4. Firm (Audit or Assurance Practitioners)</v>
      </c>
      <c r="C1418" t="s">
        <v>93</v>
      </c>
      <c r="D1418" t="s">
        <v>3</v>
      </c>
      <c r="E1418" t="s">
        <v>82</v>
      </c>
      <c r="F1418" s="10">
        <f t="shared" si="22"/>
        <v>0</v>
      </c>
    </row>
    <row r="1419" spans="1:6" x14ac:dyDescent="0.35">
      <c r="A1419" t="s">
        <v>67</v>
      </c>
      <c r="B1419" t="str">
        <f>VLOOKUP(A1419,'Respondents Category'!A:B,2,FALSE)</f>
        <v>4. Firm (Audit or Assurance Practitioners)</v>
      </c>
      <c r="C1419" t="s">
        <v>93</v>
      </c>
      <c r="D1419" t="s">
        <v>55</v>
      </c>
      <c r="E1419" t="s">
        <v>82</v>
      </c>
      <c r="F1419" s="10">
        <f t="shared" si="22"/>
        <v>0</v>
      </c>
    </row>
    <row r="1420" spans="1:6" x14ac:dyDescent="0.35">
      <c r="A1420" t="s">
        <v>67</v>
      </c>
      <c r="B1420" t="str">
        <f>VLOOKUP(A1420,'Respondents Category'!A:B,2,FALSE)</f>
        <v>4. Firm (Audit or Assurance Practitioners)</v>
      </c>
      <c r="C1420" t="s">
        <v>94</v>
      </c>
      <c r="D1420" t="s">
        <v>23</v>
      </c>
      <c r="E1420" t="s">
        <v>82</v>
      </c>
      <c r="F1420" s="10">
        <f t="shared" si="22"/>
        <v>0</v>
      </c>
    </row>
    <row r="1421" spans="1:6" x14ac:dyDescent="0.35">
      <c r="A1421" t="s">
        <v>67</v>
      </c>
      <c r="B1421" t="str">
        <f>VLOOKUP(A1421,'Respondents Category'!A:B,2,FALSE)</f>
        <v>4. Firm (Audit or Assurance Practitioners)</v>
      </c>
      <c r="C1421" t="s">
        <v>94</v>
      </c>
      <c r="D1421" t="s">
        <v>19</v>
      </c>
      <c r="E1421" t="s">
        <v>82</v>
      </c>
      <c r="F1421" s="10">
        <f t="shared" si="22"/>
        <v>0</v>
      </c>
    </row>
    <row r="1422" spans="1:6" x14ac:dyDescent="0.35">
      <c r="A1422" t="s">
        <v>67</v>
      </c>
      <c r="B1422" t="str">
        <f>VLOOKUP(A1422,'Respondents Category'!A:B,2,FALSE)</f>
        <v>4. Firm (Audit or Assurance Practitioners)</v>
      </c>
      <c r="C1422" t="s">
        <v>94</v>
      </c>
      <c r="D1422" t="s">
        <v>28</v>
      </c>
      <c r="E1422" t="s">
        <v>72</v>
      </c>
      <c r="F1422" s="10">
        <f t="shared" si="22"/>
        <v>1</v>
      </c>
    </row>
    <row r="1423" spans="1:6" x14ac:dyDescent="0.35">
      <c r="A1423" t="s">
        <v>67</v>
      </c>
      <c r="B1423" t="str">
        <f>VLOOKUP(A1423,'Respondents Category'!A:B,2,FALSE)</f>
        <v>4. Firm (Audit or Assurance Practitioners)</v>
      </c>
      <c r="C1423" t="s">
        <v>94</v>
      </c>
      <c r="D1423" t="s">
        <v>9</v>
      </c>
      <c r="E1423" t="s">
        <v>82</v>
      </c>
      <c r="F1423" s="10">
        <f t="shared" si="22"/>
        <v>0</v>
      </c>
    </row>
    <row r="1424" spans="1:6" x14ac:dyDescent="0.35">
      <c r="A1424" t="s">
        <v>67</v>
      </c>
      <c r="B1424" t="str">
        <f>VLOOKUP(A1424,'Respondents Category'!A:B,2,FALSE)</f>
        <v>4. Firm (Audit or Assurance Practitioners)</v>
      </c>
      <c r="C1424" t="s">
        <v>94</v>
      </c>
      <c r="D1424" t="s">
        <v>46</v>
      </c>
      <c r="E1424" t="s">
        <v>82</v>
      </c>
      <c r="F1424" s="10">
        <f t="shared" si="22"/>
        <v>0</v>
      </c>
    </row>
    <row r="1425" spans="1:6" x14ac:dyDescent="0.35">
      <c r="A1425" t="s">
        <v>67</v>
      </c>
      <c r="B1425" t="str">
        <f>VLOOKUP(A1425,'Respondents Category'!A:B,2,FALSE)</f>
        <v>4. Firm (Audit or Assurance Practitioners)</v>
      </c>
      <c r="C1425" t="s">
        <v>95</v>
      </c>
      <c r="D1425" t="s">
        <v>45</v>
      </c>
      <c r="E1425" t="s">
        <v>82</v>
      </c>
      <c r="F1425" s="10">
        <f t="shared" si="22"/>
        <v>0</v>
      </c>
    </row>
    <row r="1426" spans="1:6" x14ac:dyDescent="0.35">
      <c r="A1426" t="s">
        <v>67</v>
      </c>
      <c r="B1426" t="str">
        <f>VLOOKUP(A1426,'Respondents Category'!A:B,2,FALSE)</f>
        <v>4. Firm (Audit or Assurance Practitioners)</v>
      </c>
      <c r="C1426" t="s">
        <v>95</v>
      </c>
      <c r="D1426" t="s">
        <v>40</v>
      </c>
      <c r="E1426" t="s">
        <v>72</v>
      </c>
      <c r="F1426" s="10">
        <f t="shared" si="22"/>
        <v>1</v>
      </c>
    </row>
    <row r="1427" spans="1:6" x14ac:dyDescent="0.35">
      <c r="A1427" t="s">
        <v>67</v>
      </c>
      <c r="B1427" t="str">
        <f>VLOOKUP(A1427,'Respondents Category'!A:B,2,FALSE)</f>
        <v>4. Firm (Audit or Assurance Practitioners)</v>
      </c>
      <c r="C1427" t="s">
        <v>95</v>
      </c>
      <c r="D1427" t="s">
        <v>41</v>
      </c>
      <c r="E1427" t="s">
        <v>82</v>
      </c>
      <c r="F1427" s="10">
        <f t="shared" si="22"/>
        <v>0</v>
      </c>
    </row>
    <row r="1428" spans="1:6" x14ac:dyDescent="0.35">
      <c r="A1428" t="s">
        <v>67</v>
      </c>
      <c r="B1428" t="str">
        <f>VLOOKUP(A1428,'Respondents Category'!A:B,2,FALSE)</f>
        <v>4. Firm (Audit or Assurance Practitioners)</v>
      </c>
      <c r="C1428" t="s">
        <v>95</v>
      </c>
      <c r="D1428" t="s">
        <v>11</v>
      </c>
      <c r="E1428" t="s">
        <v>82</v>
      </c>
      <c r="F1428" s="10">
        <f t="shared" si="22"/>
        <v>0</v>
      </c>
    </row>
    <row r="1429" spans="1:6" x14ac:dyDescent="0.35">
      <c r="A1429" t="s">
        <v>67</v>
      </c>
      <c r="B1429" t="str">
        <f>VLOOKUP(A1429,'Respondents Category'!A:B,2,FALSE)</f>
        <v>4. Firm (Audit or Assurance Practitioners)</v>
      </c>
      <c r="C1429" t="s">
        <v>95</v>
      </c>
      <c r="D1429" t="s">
        <v>26</v>
      </c>
      <c r="E1429" t="s">
        <v>82</v>
      </c>
      <c r="F1429" s="10">
        <f t="shared" si="22"/>
        <v>0</v>
      </c>
    </row>
    <row r="1430" spans="1:6" x14ac:dyDescent="0.35">
      <c r="A1430" t="s">
        <v>67</v>
      </c>
      <c r="B1430" t="str">
        <f>VLOOKUP(A1430,'Respondents Category'!A:B,2,FALSE)</f>
        <v>4. Firm (Audit or Assurance Practitioners)</v>
      </c>
      <c r="C1430" t="s">
        <v>96</v>
      </c>
      <c r="D1430" t="s">
        <v>58</v>
      </c>
      <c r="E1430" t="s">
        <v>82</v>
      </c>
      <c r="F1430" s="10">
        <f t="shared" si="22"/>
        <v>0</v>
      </c>
    </row>
    <row r="1431" spans="1:6" x14ac:dyDescent="0.35">
      <c r="A1431" t="s">
        <v>67</v>
      </c>
      <c r="B1431" t="str">
        <f>VLOOKUP(A1431,'Respondents Category'!A:B,2,FALSE)</f>
        <v>4. Firm (Audit or Assurance Practitioners)</v>
      </c>
      <c r="C1431" t="s">
        <v>96</v>
      </c>
      <c r="D1431" t="s">
        <v>73</v>
      </c>
      <c r="E1431" t="s">
        <v>82</v>
      </c>
      <c r="F1431" s="10">
        <f t="shared" si="22"/>
        <v>0</v>
      </c>
    </row>
    <row r="1432" spans="1:6" x14ac:dyDescent="0.35">
      <c r="A1432" t="s">
        <v>67</v>
      </c>
      <c r="B1432" t="str">
        <f>VLOOKUP(A1432,'Respondents Category'!A:B,2,FALSE)</f>
        <v>4. Firm (Audit or Assurance Practitioners)</v>
      </c>
      <c r="C1432" t="s">
        <v>96</v>
      </c>
      <c r="D1432" t="s">
        <v>6</v>
      </c>
      <c r="E1432" t="s">
        <v>72</v>
      </c>
      <c r="F1432" s="10">
        <f t="shared" si="22"/>
        <v>1</v>
      </c>
    </row>
    <row r="1433" spans="1:6" x14ac:dyDescent="0.35">
      <c r="A1433" t="s">
        <v>67</v>
      </c>
      <c r="B1433" t="str">
        <f>VLOOKUP(A1433,'Respondents Category'!A:B,2,FALSE)</f>
        <v>4. Firm (Audit or Assurance Practitioners)</v>
      </c>
      <c r="C1433" t="s">
        <v>96</v>
      </c>
      <c r="D1433" t="s">
        <v>38</v>
      </c>
      <c r="E1433" t="s">
        <v>82</v>
      </c>
      <c r="F1433" s="10">
        <f t="shared" si="22"/>
        <v>0</v>
      </c>
    </row>
    <row r="1434" spans="1:6" x14ac:dyDescent="0.35">
      <c r="A1434" t="s">
        <v>67</v>
      </c>
      <c r="B1434" t="str">
        <f>VLOOKUP(A1434,'Respondents Category'!A:B,2,FALSE)</f>
        <v>4. Firm (Audit or Assurance Practitioners)</v>
      </c>
      <c r="C1434" t="s">
        <v>96</v>
      </c>
      <c r="D1434" t="s">
        <v>80</v>
      </c>
      <c r="E1434" t="s">
        <v>82</v>
      </c>
      <c r="F1434" s="10">
        <f t="shared" si="22"/>
        <v>0</v>
      </c>
    </row>
    <row r="1435" spans="1:6" x14ac:dyDescent="0.35">
      <c r="A1435" t="s">
        <v>67</v>
      </c>
      <c r="B1435" t="str">
        <f>VLOOKUP(A1435,'Respondents Category'!A:B,2,FALSE)</f>
        <v>4. Firm (Audit or Assurance Practitioners)</v>
      </c>
      <c r="C1435" t="s">
        <v>97</v>
      </c>
      <c r="D1435" t="s">
        <v>68</v>
      </c>
      <c r="E1435" t="s">
        <v>82</v>
      </c>
      <c r="F1435" s="10">
        <f t="shared" si="22"/>
        <v>0</v>
      </c>
    </row>
    <row r="1436" spans="1:6" x14ac:dyDescent="0.35">
      <c r="A1436" t="s">
        <v>67</v>
      </c>
      <c r="B1436" t="str">
        <f>VLOOKUP(A1436,'Respondents Category'!A:B,2,FALSE)</f>
        <v>4. Firm (Audit or Assurance Practitioners)</v>
      </c>
      <c r="C1436" t="s">
        <v>97</v>
      </c>
      <c r="D1436" t="s">
        <v>37</v>
      </c>
      <c r="E1436" t="s">
        <v>72</v>
      </c>
      <c r="F1436" s="10">
        <f t="shared" si="22"/>
        <v>1</v>
      </c>
    </row>
    <row r="1437" spans="1:6" x14ac:dyDescent="0.35">
      <c r="A1437" t="s">
        <v>67</v>
      </c>
      <c r="B1437" t="str">
        <f>VLOOKUP(A1437,'Respondents Category'!A:B,2,FALSE)</f>
        <v>4. Firm (Audit or Assurance Practitioners)</v>
      </c>
      <c r="C1437" t="s">
        <v>97</v>
      </c>
      <c r="D1437" t="s">
        <v>32</v>
      </c>
      <c r="E1437" t="s">
        <v>82</v>
      </c>
      <c r="F1437" s="10">
        <f t="shared" si="22"/>
        <v>0</v>
      </c>
    </row>
    <row r="1438" spans="1:6" x14ac:dyDescent="0.35">
      <c r="A1438" t="s">
        <v>67</v>
      </c>
      <c r="B1438" t="str">
        <f>VLOOKUP(A1438,'Respondents Category'!A:B,2,FALSE)</f>
        <v>4. Firm (Audit or Assurance Practitioners)</v>
      </c>
      <c r="C1438" t="s">
        <v>98</v>
      </c>
      <c r="D1438" t="s">
        <v>15</v>
      </c>
      <c r="E1438" t="s">
        <v>72</v>
      </c>
      <c r="F1438" s="10">
        <f t="shared" si="22"/>
        <v>1</v>
      </c>
    </row>
    <row r="1439" spans="1:6" x14ac:dyDescent="0.35">
      <c r="A1439" t="s">
        <v>67</v>
      </c>
      <c r="B1439" t="str">
        <f>VLOOKUP(A1439,'Respondents Category'!A:B,2,FALSE)</f>
        <v>4. Firm (Audit or Assurance Practitioners)</v>
      </c>
      <c r="C1439" t="s">
        <v>98</v>
      </c>
      <c r="D1439" t="s">
        <v>48</v>
      </c>
      <c r="E1439" t="s">
        <v>82</v>
      </c>
      <c r="F1439" s="10">
        <f t="shared" si="22"/>
        <v>0</v>
      </c>
    </row>
    <row r="1440" spans="1:6" x14ac:dyDescent="0.35">
      <c r="A1440" t="s">
        <v>67</v>
      </c>
      <c r="B1440" t="str">
        <f>VLOOKUP(A1440,'Respondents Category'!A:B,2,FALSE)</f>
        <v>4. Firm (Audit or Assurance Practitioners)</v>
      </c>
      <c r="C1440" t="s">
        <v>99</v>
      </c>
      <c r="D1440" t="s">
        <v>53</v>
      </c>
      <c r="E1440" t="s">
        <v>72</v>
      </c>
      <c r="F1440" s="10">
        <f t="shared" si="22"/>
        <v>1</v>
      </c>
    </row>
    <row r="1441" spans="1:6" x14ac:dyDescent="0.35">
      <c r="A1441" t="s">
        <v>67</v>
      </c>
      <c r="B1441" t="str">
        <f>VLOOKUP(A1441,'Respondents Category'!A:B,2,FALSE)</f>
        <v>4. Firm (Audit or Assurance Practitioners)</v>
      </c>
      <c r="C1441" t="s">
        <v>99</v>
      </c>
      <c r="D1441" t="s">
        <v>21</v>
      </c>
      <c r="E1441" t="s">
        <v>82</v>
      </c>
      <c r="F1441" s="10">
        <f t="shared" si="22"/>
        <v>0</v>
      </c>
    </row>
    <row r="1442" spans="1:6" x14ac:dyDescent="0.35">
      <c r="A1442" t="s">
        <v>52</v>
      </c>
      <c r="B1442" t="str">
        <f>VLOOKUP(A1442,'Respondents Category'!A:B,2,FALSE)</f>
        <v>3. Jurisdictional Standard Setters</v>
      </c>
      <c r="C1442" t="s">
        <v>92</v>
      </c>
      <c r="D1442" t="s">
        <v>22</v>
      </c>
      <c r="E1442" t="s">
        <v>82</v>
      </c>
      <c r="F1442" s="10">
        <f t="shared" si="22"/>
        <v>0</v>
      </c>
    </row>
    <row r="1443" spans="1:6" x14ac:dyDescent="0.35">
      <c r="A1443" t="s">
        <v>52</v>
      </c>
      <c r="B1443" t="str">
        <f>VLOOKUP(A1443,'Respondents Category'!A:B,2,FALSE)</f>
        <v>3. Jurisdictional Standard Setters</v>
      </c>
      <c r="C1443" t="s">
        <v>92</v>
      </c>
      <c r="D1443" t="s">
        <v>25</v>
      </c>
      <c r="E1443" t="s">
        <v>72</v>
      </c>
      <c r="F1443" s="10">
        <f t="shared" si="22"/>
        <v>1</v>
      </c>
    </row>
    <row r="1444" spans="1:6" x14ac:dyDescent="0.35">
      <c r="A1444" t="s">
        <v>52</v>
      </c>
      <c r="B1444" t="str">
        <f>VLOOKUP(A1444,'Respondents Category'!A:B,2,FALSE)</f>
        <v>3. Jurisdictional Standard Setters</v>
      </c>
      <c r="C1444" t="s">
        <v>92</v>
      </c>
      <c r="D1444" t="s">
        <v>10</v>
      </c>
      <c r="E1444" t="s">
        <v>82</v>
      </c>
      <c r="F1444" s="10">
        <f t="shared" si="22"/>
        <v>0</v>
      </c>
    </row>
    <row r="1445" spans="1:6" x14ac:dyDescent="0.35">
      <c r="A1445" t="s">
        <v>52</v>
      </c>
      <c r="B1445" t="str">
        <f>VLOOKUP(A1445,'Respondents Category'!A:B,2,FALSE)</f>
        <v>3. Jurisdictional Standard Setters</v>
      </c>
      <c r="C1445" t="s">
        <v>92</v>
      </c>
      <c r="D1445" t="s">
        <v>30</v>
      </c>
      <c r="E1445" t="s">
        <v>82</v>
      </c>
      <c r="F1445" s="10">
        <f t="shared" si="22"/>
        <v>0</v>
      </c>
    </row>
    <row r="1446" spans="1:6" x14ac:dyDescent="0.35">
      <c r="A1446" t="s">
        <v>52</v>
      </c>
      <c r="B1446" t="str">
        <f>VLOOKUP(A1446,'Respondents Category'!A:B,2,FALSE)</f>
        <v>3. Jurisdictional Standard Setters</v>
      </c>
      <c r="C1446" t="s">
        <v>92</v>
      </c>
      <c r="D1446" t="s">
        <v>42</v>
      </c>
      <c r="E1446" t="s">
        <v>82</v>
      </c>
      <c r="F1446" s="10">
        <f t="shared" si="22"/>
        <v>0</v>
      </c>
    </row>
    <row r="1447" spans="1:6" x14ac:dyDescent="0.35">
      <c r="A1447" t="s">
        <v>52</v>
      </c>
      <c r="B1447" t="str">
        <f>VLOOKUP(A1447,'Respondents Category'!A:B,2,FALSE)</f>
        <v>3. Jurisdictional Standard Setters</v>
      </c>
      <c r="C1447" t="s">
        <v>93</v>
      </c>
      <c r="D1447" t="s">
        <v>34</v>
      </c>
      <c r="E1447" t="s">
        <v>82</v>
      </c>
      <c r="F1447" s="10">
        <f t="shared" si="22"/>
        <v>0</v>
      </c>
    </row>
    <row r="1448" spans="1:6" x14ac:dyDescent="0.35">
      <c r="A1448" t="s">
        <v>52</v>
      </c>
      <c r="B1448" t="str">
        <f>VLOOKUP(A1448,'Respondents Category'!A:B,2,FALSE)</f>
        <v>3. Jurisdictional Standard Setters</v>
      </c>
      <c r="C1448" t="s">
        <v>93</v>
      </c>
      <c r="D1448" t="s">
        <v>18</v>
      </c>
      <c r="E1448" t="s">
        <v>72</v>
      </c>
      <c r="F1448" s="10">
        <f t="shared" si="22"/>
        <v>1</v>
      </c>
    </row>
    <row r="1449" spans="1:6" x14ac:dyDescent="0.35">
      <c r="A1449" t="s">
        <v>52</v>
      </c>
      <c r="B1449" t="str">
        <f>VLOOKUP(A1449,'Respondents Category'!A:B,2,FALSE)</f>
        <v>3. Jurisdictional Standard Setters</v>
      </c>
      <c r="C1449" t="s">
        <v>93</v>
      </c>
      <c r="D1449" t="s">
        <v>27</v>
      </c>
      <c r="E1449" t="s">
        <v>82</v>
      </c>
      <c r="F1449" s="10">
        <f t="shared" si="22"/>
        <v>0</v>
      </c>
    </row>
    <row r="1450" spans="1:6" x14ac:dyDescent="0.35">
      <c r="A1450" t="s">
        <v>52</v>
      </c>
      <c r="B1450" t="str">
        <f>VLOOKUP(A1450,'Respondents Category'!A:B,2,FALSE)</f>
        <v>3. Jurisdictional Standard Setters</v>
      </c>
      <c r="C1450" t="s">
        <v>93</v>
      </c>
      <c r="D1450" t="s">
        <v>3</v>
      </c>
      <c r="E1450" t="s">
        <v>82</v>
      </c>
      <c r="F1450" s="10">
        <f t="shared" si="22"/>
        <v>0</v>
      </c>
    </row>
    <row r="1451" spans="1:6" x14ac:dyDescent="0.35">
      <c r="A1451" t="s">
        <v>52</v>
      </c>
      <c r="B1451" t="str">
        <f>VLOOKUP(A1451,'Respondents Category'!A:B,2,FALSE)</f>
        <v>3. Jurisdictional Standard Setters</v>
      </c>
      <c r="C1451" t="s">
        <v>93</v>
      </c>
      <c r="D1451" t="s">
        <v>55</v>
      </c>
      <c r="E1451" t="s">
        <v>82</v>
      </c>
      <c r="F1451" s="10">
        <f t="shared" si="22"/>
        <v>0</v>
      </c>
    </row>
    <row r="1452" spans="1:6" x14ac:dyDescent="0.35">
      <c r="A1452" t="s">
        <v>52</v>
      </c>
      <c r="B1452" t="str">
        <f>VLOOKUP(A1452,'Respondents Category'!A:B,2,FALSE)</f>
        <v>3. Jurisdictional Standard Setters</v>
      </c>
      <c r="C1452" t="s">
        <v>94</v>
      </c>
      <c r="D1452" t="s">
        <v>23</v>
      </c>
      <c r="E1452" t="s">
        <v>82</v>
      </c>
      <c r="F1452" s="10">
        <f t="shared" si="22"/>
        <v>0</v>
      </c>
    </row>
    <row r="1453" spans="1:6" x14ac:dyDescent="0.35">
      <c r="A1453" t="s">
        <v>52</v>
      </c>
      <c r="B1453" t="str">
        <f>VLOOKUP(A1453,'Respondents Category'!A:B,2,FALSE)</f>
        <v>3. Jurisdictional Standard Setters</v>
      </c>
      <c r="C1453" t="s">
        <v>94</v>
      </c>
      <c r="D1453" t="s">
        <v>19</v>
      </c>
      <c r="E1453" t="s">
        <v>72</v>
      </c>
      <c r="F1453" s="10">
        <f t="shared" si="22"/>
        <v>1</v>
      </c>
    </row>
    <row r="1454" spans="1:6" x14ac:dyDescent="0.35">
      <c r="A1454" t="s">
        <v>52</v>
      </c>
      <c r="B1454" t="str">
        <f>VLOOKUP(A1454,'Respondents Category'!A:B,2,FALSE)</f>
        <v>3. Jurisdictional Standard Setters</v>
      </c>
      <c r="C1454" t="s">
        <v>94</v>
      </c>
      <c r="D1454" t="s">
        <v>28</v>
      </c>
      <c r="E1454" t="s">
        <v>82</v>
      </c>
      <c r="F1454" s="10">
        <f t="shared" si="22"/>
        <v>0</v>
      </c>
    </row>
    <row r="1455" spans="1:6" x14ac:dyDescent="0.35">
      <c r="A1455" t="s">
        <v>52</v>
      </c>
      <c r="B1455" t="str">
        <f>VLOOKUP(A1455,'Respondents Category'!A:B,2,FALSE)</f>
        <v>3. Jurisdictional Standard Setters</v>
      </c>
      <c r="C1455" t="s">
        <v>94</v>
      </c>
      <c r="D1455" t="s">
        <v>9</v>
      </c>
      <c r="E1455" t="s">
        <v>82</v>
      </c>
      <c r="F1455" s="10">
        <f t="shared" si="22"/>
        <v>0</v>
      </c>
    </row>
    <row r="1456" spans="1:6" x14ac:dyDescent="0.35">
      <c r="A1456" t="s">
        <v>52</v>
      </c>
      <c r="B1456" t="str">
        <f>VLOOKUP(A1456,'Respondents Category'!A:B,2,FALSE)</f>
        <v>3. Jurisdictional Standard Setters</v>
      </c>
      <c r="C1456" t="s">
        <v>94</v>
      </c>
      <c r="D1456" t="s">
        <v>46</v>
      </c>
      <c r="E1456" t="s">
        <v>82</v>
      </c>
      <c r="F1456" s="10">
        <f t="shared" si="22"/>
        <v>0</v>
      </c>
    </row>
    <row r="1457" spans="1:6" x14ac:dyDescent="0.35">
      <c r="A1457" t="s">
        <v>52</v>
      </c>
      <c r="B1457" t="str">
        <f>VLOOKUP(A1457,'Respondents Category'!A:B,2,FALSE)</f>
        <v>3. Jurisdictional Standard Setters</v>
      </c>
      <c r="C1457" t="s">
        <v>95</v>
      </c>
      <c r="D1457" t="s">
        <v>45</v>
      </c>
      <c r="E1457" t="s">
        <v>82</v>
      </c>
      <c r="F1457" s="10">
        <f t="shared" si="22"/>
        <v>0</v>
      </c>
    </row>
    <row r="1458" spans="1:6" x14ac:dyDescent="0.35">
      <c r="A1458" t="s">
        <v>52</v>
      </c>
      <c r="B1458" t="str">
        <f>VLOOKUP(A1458,'Respondents Category'!A:B,2,FALSE)</f>
        <v>3. Jurisdictional Standard Setters</v>
      </c>
      <c r="C1458" t="s">
        <v>95</v>
      </c>
      <c r="D1458" t="s">
        <v>40</v>
      </c>
      <c r="E1458" t="s">
        <v>72</v>
      </c>
      <c r="F1458" s="10">
        <f t="shared" si="22"/>
        <v>1</v>
      </c>
    </row>
    <row r="1459" spans="1:6" x14ac:dyDescent="0.35">
      <c r="A1459" t="s">
        <v>52</v>
      </c>
      <c r="B1459" t="str">
        <f>VLOOKUP(A1459,'Respondents Category'!A:B,2,FALSE)</f>
        <v>3. Jurisdictional Standard Setters</v>
      </c>
      <c r="C1459" t="s">
        <v>95</v>
      </c>
      <c r="D1459" t="s">
        <v>41</v>
      </c>
      <c r="E1459" t="s">
        <v>82</v>
      </c>
      <c r="F1459" s="10">
        <f t="shared" si="22"/>
        <v>0</v>
      </c>
    </row>
    <row r="1460" spans="1:6" x14ac:dyDescent="0.35">
      <c r="A1460" t="s">
        <v>52</v>
      </c>
      <c r="B1460" t="str">
        <f>VLOOKUP(A1460,'Respondents Category'!A:B,2,FALSE)</f>
        <v>3. Jurisdictional Standard Setters</v>
      </c>
      <c r="C1460" t="s">
        <v>95</v>
      </c>
      <c r="D1460" t="s">
        <v>11</v>
      </c>
      <c r="E1460" t="s">
        <v>82</v>
      </c>
      <c r="F1460" s="10">
        <f t="shared" si="22"/>
        <v>0</v>
      </c>
    </row>
    <row r="1461" spans="1:6" x14ac:dyDescent="0.35">
      <c r="A1461" t="s">
        <v>52</v>
      </c>
      <c r="B1461" t="str">
        <f>VLOOKUP(A1461,'Respondents Category'!A:B,2,FALSE)</f>
        <v>3. Jurisdictional Standard Setters</v>
      </c>
      <c r="C1461" t="s">
        <v>95</v>
      </c>
      <c r="D1461" t="s">
        <v>26</v>
      </c>
      <c r="E1461" t="s">
        <v>82</v>
      </c>
      <c r="F1461" s="10">
        <f t="shared" si="22"/>
        <v>0</v>
      </c>
    </row>
    <row r="1462" spans="1:6" x14ac:dyDescent="0.35">
      <c r="A1462" t="s">
        <v>52</v>
      </c>
      <c r="B1462" t="str">
        <f>VLOOKUP(A1462,'Respondents Category'!A:B,2,FALSE)</f>
        <v>3. Jurisdictional Standard Setters</v>
      </c>
      <c r="C1462" t="s">
        <v>96</v>
      </c>
      <c r="D1462" t="s">
        <v>58</v>
      </c>
      <c r="E1462" t="s">
        <v>82</v>
      </c>
      <c r="F1462" s="10">
        <f t="shared" si="22"/>
        <v>0</v>
      </c>
    </row>
    <row r="1463" spans="1:6" x14ac:dyDescent="0.35">
      <c r="A1463" t="s">
        <v>52</v>
      </c>
      <c r="B1463" t="str">
        <f>VLOOKUP(A1463,'Respondents Category'!A:B,2,FALSE)</f>
        <v>3. Jurisdictional Standard Setters</v>
      </c>
      <c r="C1463" t="s">
        <v>96</v>
      </c>
      <c r="D1463" t="s">
        <v>73</v>
      </c>
      <c r="E1463" t="s">
        <v>72</v>
      </c>
      <c r="F1463" s="10">
        <f t="shared" si="22"/>
        <v>1</v>
      </c>
    </row>
    <row r="1464" spans="1:6" x14ac:dyDescent="0.35">
      <c r="A1464" t="s">
        <v>52</v>
      </c>
      <c r="B1464" t="str">
        <f>VLOOKUP(A1464,'Respondents Category'!A:B,2,FALSE)</f>
        <v>3. Jurisdictional Standard Setters</v>
      </c>
      <c r="C1464" t="s">
        <v>96</v>
      </c>
      <c r="D1464" t="s">
        <v>6</v>
      </c>
      <c r="E1464" t="s">
        <v>82</v>
      </c>
      <c r="F1464" s="10">
        <f t="shared" si="22"/>
        <v>0</v>
      </c>
    </row>
    <row r="1465" spans="1:6" x14ac:dyDescent="0.35">
      <c r="A1465" t="s">
        <v>52</v>
      </c>
      <c r="B1465" t="str">
        <f>VLOOKUP(A1465,'Respondents Category'!A:B,2,FALSE)</f>
        <v>3. Jurisdictional Standard Setters</v>
      </c>
      <c r="C1465" t="s">
        <v>96</v>
      </c>
      <c r="D1465" t="s">
        <v>38</v>
      </c>
      <c r="E1465" t="s">
        <v>82</v>
      </c>
      <c r="F1465" s="10">
        <f t="shared" si="22"/>
        <v>0</v>
      </c>
    </row>
    <row r="1466" spans="1:6" x14ac:dyDescent="0.35">
      <c r="A1466" t="s">
        <v>52</v>
      </c>
      <c r="B1466" t="str">
        <f>VLOOKUP(A1466,'Respondents Category'!A:B,2,FALSE)</f>
        <v>3. Jurisdictional Standard Setters</v>
      </c>
      <c r="C1466" t="s">
        <v>96</v>
      </c>
      <c r="D1466" t="s">
        <v>80</v>
      </c>
      <c r="E1466" t="s">
        <v>82</v>
      </c>
      <c r="F1466" s="10">
        <f t="shared" si="22"/>
        <v>0</v>
      </c>
    </row>
    <row r="1467" spans="1:6" x14ac:dyDescent="0.35">
      <c r="A1467" t="s">
        <v>52</v>
      </c>
      <c r="B1467" t="str">
        <f>VLOOKUP(A1467,'Respondents Category'!A:B,2,FALSE)</f>
        <v>3. Jurisdictional Standard Setters</v>
      </c>
      <c r="C1467" t="s">
        <v>97</v>
      </c>
      <c r="D1467" t="s">
        <v>68</v>
      </c>
      <c r="E1467" t="s">
        <v>72</v>
      </c>
      <c r="F1467" s="10">
        <f t="shared" si="22"/>
        <v>1</v>
      </c>
    </row>
    <row r="1468" spans="1:6" x14ac:dyDescent="0.35">
      <c r="A1468" t="s">
        <v>52</v>
      </c>
      <c r="B1468" t="str">
        <f>VLOOKUP(A1468,'Respondents Category'!A:B,2,FALSE)</f>
        <v>3. Jurisdictional Standard Setters</v>
      </c>
      <c r="C1468" t="s">
        <v>97</v>
      </c>
      <c r="D1468" t="s">
        <v>37</v>
      </c>
      <c r="E1468" t="s">
        <v>82</v>
      </c>
      <c r="F1468" s="10">
        <f t="shared" si="22"/>
        <v>0</v>
      </c>
    </row>
    <row r="1469" spans="1:6" x14ac:dyDescent="0.35">
      <c r="A1469" t="s">
        <v>52</v>
      </c>
      <c r="B1469" t="str">
        <f>VLOOKUP(A1469,'Respondents Category'!A:B,2,FALSE)</f>
        <v>3. Jurisdictional Standard Setters</v>
      </c>
      <c r="C1469" t="s">
        <v>97</v>
      </c>
      <c r="D1469" t="s">
        <v>32</v>
      </c>
      <c r="E1469" t="s">
        <v>82</v>
      </c>
      <c r="F1469" s="10">
        <f t="shared" si="22"/>
        <v>0</v>
      </c>
    </row>
    <row r="1470" spans="1:6" x14ac:dyDescent="0.35">
      <c r="A1470" t="s">
        <v>52</v>
      </c>
      <c r="B1470" t="str">
        <f>VLOOKUP(A1470,'Respondents Category'!A:B,2,FALSE)</f>
        <v>3. Jurisdictional Standard Setters</v>
      </c>
      <c r="C1470" t="s">
        <v>98</v>
      </c>
      <c r="D1470" t="s">
        <v>15</v>
      </c>
      <c r="E1470" t="s">
        <v>82</v>
      </c>
      <c r="F1470" s="10">
        <f t="shared" si="22"/>
        <v>0</v>
      </c>
    </row>
    <row r="1471" spans="1:6" x14ac:dyDescent="0.35">
      <c r="A1471" t="s">
        <v>52</v>
      </c>
      <c r="B1471" t="str">
        <f>VLOOKUP(A1471,'Respondents Category'!A:B,2,FALSE)</f>
        <v>3. Jurisdictional Standard Setters</v>
      </c>
      <c r="C1471" t="s">
        <v>98</v>
      </c>
      <c r="D1471" t="s">
        <v>48</v>
      </c>
      <c r="E1471" t="s">
        <v>72</v>
      </c>
      <c r="F1471" s="10">
        <f t="shared" si="22"/>
        <v>1</v>
      </c>
    </row>
    <row r="1472" spans="1:6" x14ac:dyDescent="0.35">
      <c r="A1472" t="s">
        <v>52</v>
      </c>
      <c r="B1472" t="str">
        <f>VLOOKUP(A1472,'Respondents Category'!A:B,2,FALSE)</f>
        <v>3. Jurisdictional Standard Setters</v>
      </c>
      <c r="C1472" t="s">
        <v>99</v>
      </c>
      <c r="D1472" t="s">
        <v>53</v>
      </c>
      <c r="E1472" t="s">
        <v>72</v>
      </c>
      <c r="F1472" s="10">
        <f t="shared" si="22"/>
        <v>1</v>
      </c>
    </row>
    <row r="1473" spans="1:6" x14ac:dyDescent="0.35">
      <c r="A1473" t="s">
        <v>52</v>
      </c>
      <c r="B1473" t="str">
        <f>VLOOKUP(A1473,'Respondents Category'!A:B,2,FALSE)</f>
        <v>3. Jurisdictional Standard Setters</v>
      </c>
      <c r="C1473" t="s">
        <v>99</v>
      </c>
      <c r="D1473" t="s">
        <v>21</v>
      </c>
      <c r="E1473" t="s">
        <v>82</v>
      </c>
      <c r="F1473" s="10">
        <f t="shared" si="22"/>
        <v>0</v>
      </c>
    </row>
    <row r="1474" spans="1:6" x14ac:dyDescent="0.35">
      <c r="A1474" t="s">
        <v>66</v>
      </c>
      <c r="B1474" t="str">
        <f>VLOOKUP(A1474,'Respondents Category'!A:B,2,FALSE)</f>
        <v>5. Professional Accountancy or Other Professional Organizations</v>
      </c>
      <c r="C1474" t="s">
        <v>92</v>
      </c>
      <c r="D1474" t="s">
        <v>22</v>
      </c>
      <c r="E1474" t="s">
        <v>82</v>
      </c>
      <c r="F1474" s="10">
        <f t="shared" si="22"/>
        <v>0</v>
      </c>
    </row>
    <row r="1475" spans="1:6" x14ac:dyDescent="0.35">
      <c r="A1475" t="s">
        <v>66</v>
      </c>
      <c r="B1475" t="str">
        <f>VLOOKUP(A1475,'Respondents Category'!A:B,2,FALSE)</f>
        <v>5. Professional Accountancy or Other Professional Organizations</v>
      </c>
      <c r="C1475" t="s">
        <v>92</v>
      </c>
      <c r="D1475" t="s">
        <v>25</v>
      </c>
      <c r="E1475" t="s">
        <v>72</v>
      </c>
      <c r="F1475" s="10">
        <f t="shared" ref="F1475:F1537" si="23">IF(E1475="Yes",1,0)</f>
        <v>1</v>
      </c>
    </row>
    <row r="1476" spans="1:6" x14ac:dyDescent="0.35">
      <c r="A1476" t="s">
        <v>66</v>
      </c>
      <c r="B1476" t="str">
        <f>VLOOKUP(A1476,'Respondents Category'!A:B,2,FALSE)</f>
        <v>5. Professional Accountancy or Other Professional Organizations</v>
      </c>
      <c r="C1476" t="s">
        <v>92</v>
      </c>
      <c r="D1476" t="s">
        <v>10</v>
      </c>
      <c r="E1476" t="s">
        <v>82</v>
      </c>
      <c r="F1476" s="10">
        <f t="shared" si="23"/>
        <v>0</v>
      </c>
    </row>
    <row r="1477" spans="1:6" x14ac:dyDescent="0.35">
      <c r="A1477" t="s">
        <v>66</v>
      </c>
      <c r="B1477" t="str">
        <f>VLOOKUP(A1477,'Respondents Category'!A:B,2,FALSE)</f>
        <v>5. Professional Accountancy or Other Professional Organizations</v>
      </c>
      <c r="C1477" t="s">
        <v>92</v>
      </c>
      <c r="D1477" t="s">
        <v>30</v>
      </c>
      <c r="E1477" t="s">
        <v>82</v>
      </c>
      <c r="F1477" s="10">
        <f t="shared" si="23"/>
        <v>0</v>
      </c>
    </row>
    <row r="1478" spans="1:6" x14ac:dyDescent="0.35">
      <c r="A1478" t="s">
        <v>66</v>
      </c>
      <c r="B1478" t="str">
        <f>VLOOKUP(A1478,'Respondents Category'!A:B,2,FALSE)</f>
        <v>5. Professional Accountancy or Other Professional Organizations</v>
      </c>
      <c r="C1478" t="s">
        <v>92</v>
      </c>
      <c r="D1478" t="s">
        <v>42</v>
      </c>
      <c r="E1478" t="s">
        <v>82</v>
      </c>
      <c r="F1478" s="10">
        <f t="shared" si="23"/>
        <v>0</v>
      </c>
    </row>
    <row r="1479" spans="1:6" x14ac:dyDescent="0.35">
      <c r="A1479" t="s">
        <v>66</v>
      </c>
      <c r="B1479" t="str">
        <f>VLOOKUP(A1479,'Respondents Category'!A:B,2,FALSE)</f>
        <v>5. Professional Accountancy or Other Professional Organizations</v>
      </c>
      <c r="C1479" t="s">
        <v>93</v>
      </c>
      <c r="D1479" t="s">
        <v>34</v>
      </c>
      <c r="E1479" t="s">
        <v>82</v>
      </c>
      <c r="F1479" s="10">
        <f t="shared" si="23"/>
        <v>0</v>
      </c>
    </row>
    <row r="1480" spans="1:6" x14ac:dyDescent="0.35">
      <c r="A1480" t="s">
        <v>66</v>
      </c>
      <c r="B1480" t="str">
        <f>VLOOKUP(A1480,'Respondents Category'!A:B,2,FALSE)</f>
        <v>5. Professional Accountancy or Other Professional Organizations</v>
      </c>
      <c r="C1480" t="s">
        <v>93</v>
      </c>
      <c r="D1480" t="s">
        <v>18</v>
      </c>
      <c r="E1480" t="s">
        <v>72</v>
      </c>
      <c r="F1480" s="10">
        <f t="shared" si="23"/>
        <v>1</v>
      </c>
    </row>
    <row r="1481" spans="1:6" x14ac:dyDescent="0.35">
      <c r="A1481" t="s">
        <v>66</v>
      </c>
      <c r="B1481" t="str">
        <f>VLOOKUP(A1481,'Respondents Category'!A:B,2,FALSE)</f>
        <v>5. Professional Accountancy or Other Professional Organizations</v>
      </c>
      <c r="C1481" t="s">
        <v>93</v>
      </c>
      <c r="D1481" t="s">
        <v>27</v>
      </c>
      <c r="E1481" t="s">
        <v>82</v>
      </c>
      <c r="F1481" s="10">
        <f t="shared" si="23"/>
        <v>0</v>
      </c>
    </row>
    <row r="1482" spans="1:6" x14ac:dyDescent="0.35">
      <c r="A1482" t="s">
        <v>66</v>
      </c>
      <c r="B1482" t="str">
        <f>VLOOKUP(A1482,'Respondents Category'!A:B,2,FALSE)</f>
        <v>5. Professional Accountancy or Other Professional Organizations</v>
      </c>
      <c r="C1482" t="s">
        <v>93</v>
      </c>
      <c r="D1482" t="s">
        <v>3</v>
      </c>
      <c r="E1482" t="s">
        <v>82</v>
      </c>
      <c r="F1482" s="10">
        <f t="shared" si="23"/>
        <v>0</v>
      </c>
    </row>
    <row r="1483" spans="1:6" x14ac:dyDescent="0.35">
      <c r="A1483" t="s">
        <v>66</v>
      </c>
      <c r="B1483" t="str">
        <f>VLOOKUP(A1483,'Respondents Category'!A:B,2,FALSE)</f>
        <v>5. Professional Accountancy or Other Professional Organizations</v>
      </c>
      <c r="C1483" t="s">
        <v>93</v>
      </c>
      <c r="D1483" t="s">
        <v>55</v>
      </c>
      <c r="E1483" t="s">
        <v>82</v>
      </c>
      <c r="F1483" s="10">
        <f t="shared" si="23"/>
        <v>0</v>
      </c>
    </row>
    <row r="1484" spans="1:6" x14ac:dyDescent="0.35">
      <c r="A1484" t="s">
        <v>66</v>
      </c>
      <c r="B1484" t="str">
        <f>VLOOKUP(A1484,'Respondents Category'!A:B,2,FALSE)</f>
        <v>5. Professional Accountancy or Other Professional Organizations</v>
      </c>
      <c r="C1484" t="s">
        <v>94</v>
      </c>
      <c r="D1484" t="s">
        <v>23</v>
      </c>
      <c r="E1484" t="s">
        <v>82</v>
      </c>
      <c r="F1484" s="10">
        <f t="shared" si="23"/>
        <v>0</v>
      </c>
    </row>
    <row r="1485" spans="1:6" x14ac:dyDescent="0.35">
      <c r="A1485" t="s">
        <v>66</v>
      </c>
      <c r="B1485" t="str">
        <f>VLOOKUP(A1485,'Respondents Category'!A:B,2,FALSE)</f>
        <v>5. Professional Accountancy or Other Professional Organizations</v>
      </c>
      <c r="C1485" t="s">
        <v>94</v>
      </c>
      <c r="D1485" t="s">
        <v>19</v>
      </c>
      <c r="E1485" t="s">
        <v>72</v>
      </c>
      <c r="F1485" s="10">
        <f t="shared" si="23"/>
        <v>1</v>
      </c>
    </row>
    <row r="1486" spans="1:6" x14ac:dyDescent="0.35">
      <c r="A1486" t="s">
        <v>66</v>
      </c>
      <c r="B1486" t="str">
        <f>VLOOKUP(A1486,'Respondents Category'!A:B,2,FALSE)</f>
        <v>5. Professional Accountancy or Other Professional Organizations</v>
      </c>
      <c r="C1486" t="s">
        <v>94</v>
      </c>
      <c r="D1486" t="s">
        <v>28</v>
      </c>
      <c r="E1486" t="s">
        <v>82</v>
      </c>
      <c r="F1486" s="10">
        <f t="shared" si="23"/>
        <v>0</v>
      </c>
    </row>
    <row r="1487" spans="1:6" x14ac:dyDescent="0.35">
      <c r="A1487" t="s">
        <v>66</v>
      </c>
      <c r="B1487" t="str">
        <f>VLOOKUP(A1487,'Respondents Category'!A:B,2,FALSE)</f>
        <v>5. Professional Accountancy or Other Professional Organizations</v>
      </c>
      <c r="C1487" t="s">
        <v>94</v>
      </c>
      <c r="D1487" t="s">
        <v>9</v>
      </c>
      <c r="E1487" t="s">
        <v>82</v>
      </c>
      <c r="F1487" s="10">
        <f t="shared" si="23"/>
        <v>0</v>
      </c>
    </row>
    <row r="1488" spans="1:6" x14ac:dyDescent="0.35">
      <c r="A1488" t="s">
        <v>66</v>
      </c>
      <c r="B1488" t="str">
        <f>VLOOKUP(A1488,'Respondents Category'!A:B,2,FALSE)</f>
        <v>5. Professional Accountancy or Other Professional Organizations</v>
      </c>
      <c r="C1488" t="s">
        <v>94</v>
      </c>
      <c r="D1488" t="s">
        <v>46</v>
      </c>
      <c r="E1488" t="s">
        <v>82</v>
      </c>
      <c r="F1488" s="10">
        <f t="shared" si="23"/>
        <v>0</v>
      </c>
    </row>
    <row r="1489" spans="1:6" x14ac:dyDescent="0.35">
      <c r="A1489" t="s">
        <v>66</v>
      </c>
      <c r="B1489" t="str">
        <f>VLOOKUP(A1489,'Respondents Category'!A:B,2,FALSE)</f>
        <v>5. Professional Accountancy or Other Professional Organizations</v>
      </c>
      <c r="C1489" t="s">
        <v>95</v>
      </c>
      <c r="D1489" t="s">
        <v>45</v>
      </c>
      <c r="E1489" t="s">
        <v>82</v>
      </c>
      <c r="F1489" s="10">
        <f t="shared" si="23"/>
        <v>0</v>
      </c>
    </row>
    <row r="1490" spans="1:6" x14ac:dyDescent="0.35">
      <c r="A1490" t="s">
        <v>66</v>
      </c>
      <c r="B1490" t="str">
        <f>VLOOKUP(A1490,'Respondents Category'!A:B,2,FALSE)</f>
        <v>5. Professional Accountancy or Other Professional Organizations</v>
      </c>
      <c r="C1490" t="s">
        <v>95</v>
      </c>
      <c r="D1490" t="s">
        <v>40</v>
      </c>
      <c r="E1490" t="s">
        <v>72</v>
      </c>
      <c r="F1490" s="10">
        <f t="shared" si="23"/>
        <v>1</v>
      </c>
    </row>
    <row r="1491" spans="1:6" x14ac:dyDescent="0.35">
      <c r="A1491" t="s">
        <v>66</v>
      </c>
      <c r="B1491" t="str">
        <f>VLOOKUP(A1491,'Respondents Category'!A:B,2,FALSE)</f>
        <v>5. Professional Accountancy or Other Professional Organizations</v>
      </c>
      <c r="C1491" t="s">
        <v>95</v>
      </c>
      <c r="D1491" t="s">
        <v>41</v>
      </c>
      <c r="E1491" t="s">
        <v>82</v>
      </c>
      <c r="F1491" s="10">
        <f t="shared" si="23"/>
        <v>0</v>
      </c>
    </row>
    <row r="1492" spans="1:6" x14ac:dyDescent="0.35">
      <c r="A1492" t="s">
        <v>66</v>
      </c>
      <c r="B1492" t="str">
        <f>VLOOKUP(A1492,'Respondents Category'!A:B,2,FALSE)</f>
        <v>5. Professional Accountancy or Other Professional Organizations</v>
      </c>
      <c r="C1492" t="s">
        <v>95</v>
      </c>
      <c r="D1492" t="s">
        <v>11</v>
      </c>
      <c r="E1492" t="s">
        <v>82</v>
      </c>
      <c r="F1492" s="10">
        <f t="shared" si="23"/>
        <v>0</v>
      </c>
    </row>
    <row r="1493" spans="1:6" x14ac:dyDescent="0.35">
      <c r="A1493" t="s">
        <v>66</v>
      </c>
      <c r="B1493" t="str">
        <f>VLOOKUP(A1493,'Respondents Category'!A:B,2,FALSE)</f>
        <v>5. Professional Accountancy or Other Professional Organizations</v>
      </c>
      <c r="C1493" t="s">
        <v>95</v>
      </c>
      <c r="D1493" t="s">
        <v>26</v>
      </c>
      <c r="E1493" t="s">
        <v>82</v>
      </c>
      <c r="F1493" s="10">
        <f t="shared" si="23"/>
        <v>0</v>
      </c>
    </row>
    <row r="1494" spans="1:6" x14ac:dyDescent="0.35">
      <c r="A1494" t="s">
        <v>66</v>
      </c>
      <c r="B1494" t="str">
        <f>VLOOKUP(A1494,'Respondents Category'!A:B,2,FALSE)</f>
        <v>5. Professional Accountancy or Other Professional Organizations</v>
      </c>
      <c r="C1494" t="s">
        <v>96</v>
      </c>
      <c r="D1494" t="s">
        <v>58</v>
      </c>
      <c r="E1494" t="s">
        <v>82</v>
      </c>
      <c r="F1494" s="10">
        <f t="shared" si="23"/>
        <v>0</v>
      </c>
    </row>
    <row r="1495" spans="1:6" x14ac:dyDescent="0.35">
      <c r="A1495" t="s">
        <v>66</v>
      </c>
      <c r="B1495" t="str">
        <f>VLOOKUP(A1495,'Respondents Category'!A:B,2,FALSE)</f>
        <v>5. Professional Accountancy or Other Professional Organizations</v>
      </c>
      <c r="C1495" t="s">
        <v>96</v>
      </c>
      <c r="D1495" t="s">
        <v>73</v>
      </c>
      <c r="E1495" t="s">
        <v>72</v>
      </c>
      <c r="F1495" s="10">
        <f t="shared" si="23"/>
        <v>1</v>
      </c>
    </row>
    <row r="1496" spans="1:6" x14ac:dyDescent="0.35">
      <c r="A1496" t="s">
        <v>66</v>
      </c>
      <c r="B1496" t="str">
        <f>VLOOKUP(A1496,'Respondents Category'!A:B,2,FALSE)</f>
        <v>5. Professional Accountancy or Other Professional Organizations</v>
      </c>
      <c r="C1496" t="s">
        <v>96</v>
      </c>
      <c r="D1496" t="s">
        <v>6</v>
      </c>
      <c r="E1496" t="s">
        <v>82</v>
      </c>
      <c r="F1496" s="10">
        <f t="shared" si="23"/>
        <v>0</v>
      </c>
    </row>
    <row r="1497" spans="1:6" x14ac:dyDescent="0.35">
      <c r="A1497" t="s">
        <v>66</v>
      </c>
      <c r="B1497" t="str">
        <f>VLOOKUP(A1497,'Respondents Category'!A:B,2,FALSE)</f>
        <v>5. Professional Accountancy or Other Professional Organizations</v>
      </c>
      <c r="C1497" t="s">
        <v>96</v>
      </c>
      <c r="D1497" t="s">
        <v>38</v>
      </c>
      <c r="E1497" t="s">
        <v>82</v>
      </c>
      <c r="F1497" s="10">
        <f t="shared" si="23"/>
        <v>0</v>
      </c>
    </row>
    <row r="1498" spans="1:6" x14ac:dyDescent="0.35">
      <c r="A1498" t="s">
        <v>66</v>
      </c>
      <c r="B1498" t="str">
        <f>VLOOKUP(A1498,'Respondents Category'!A:B,2,FALSE)</f>
        <v>5. Professional Accountancy or Other Professional Organizations</v>
      </c>
      <c r="C1498" t="s">
        <v>96</v>
      </c>
      <c r="D1498" t="s">
        <v>80</v>
      </c>
      <c r="E1498" t="s">
        <v>82</v>
      </c>
      <c r="F1498" s="10">
        <f t="shared" si="23"/>
        <v>0</v>
      </c>
    </row>
    <row r="1499" spans="1:6" x14ac:dyDescent="0.35">
      <c r="A1499" t="s">
        <v>66</v>
      </c>
      <c r="B1499" t="str">
        <f>VLOOKUP(A1499,'Respondents Category'!A:B,2,FALSE)</f>
        <v>5. Professional Accountancy or Other Professional Organizations</v>
      </c>
      <c r="C1499" t="s">
        <v>97</v>
      </c>
      <c r="D1499" t="s">
        <v>68</v>
      </c>
      <c r="E1499" t="s">
        <v>82</v>
      </c>
      <c r="F1499" s="10">
        <f t="shared" si="23"/>
        <v>0</v>
      </c>
    </row>
    <row r="1500" spans="1:6" x14ac:dyDescent="0.35">
      <c r="A1500" t="s">
        <v>66</v>
      </c>
      <c r="B1500" t="str">
        <f>VLOOKUP(A1500,'Respondents Category'!A:B,2,FALSE)</f>
        <v>5. Professional Accountancy or Other Professional Organizations</v>
      </c>
      <c r="C1500" t="s">
        <v>97</v>
      </c>
      <c r="D1500" t="s">
        <v>37</v>
      </c>
      <c r="E1500" t="s">
        <v>72</v>
      </c>
      <c r="F1500" s="10">
        <f t="shared" si="23"/>
        <v>1</v>
      </c>
    </row>
    <row r="1501" spans="1:6" x14ac:dyDescent="0.35">
      <c r="A1501" t="s">
        <v>66</v>
      </c>
      <c r="B1501" t="str">
        <f>VLOOKUP(A1501,'Respondents Category'!A:B,2,FALSE)</f>
        <v>5. Professional Accountancy or Other Professional Organizations</v>
      </c>
      <c r="C1501" t="s">
        <v>97</v>
      </c>
      <c r="D1501" t="s">
        <v>32</v>
      </c>
      <c r="E1501" t="s">
        <v>82</v>
      </c>
      <c r="F1501" s="10">
        <f t="shared" si="23"/>
        <v>0</v>
      </c>
    </row>
    <row r="1502" spans="1:6" x14ac:dyDescent="0.35">
      <c r="A1502" t="s">
        <v>66</v>
      </c>
      <c r="B1502" t="str">
        <f>VLOOKUP(A1502,'Respondents Category'!A:B,2,FALSE)</f>
        <v>5. Professional Accountancy or Other Professional Organizations</v>
      </c>
      <c r="C1502" t="s">
        <v>98</v>
      </c>
      <c r="D1502" t="s">
        <v>15</v>
      </c>
      <c r="E1502" t="s">
        <v>82</v>
      </c>
      <c r="F1502" s="10">
        <f t="shared" si="23"/>
        <v>0</v>
      </c>
    </row>
    <row r="1503" spans="1:6" x14ac:dyDescent="0.35">
      <c r="A1503" t="s">
        <v>66</v>
      </c>
      <c r="B1503" t="str">
        <f>VLOOKUP(A1503,'Respondents Category'!A:B,2,FALSE)</f>
        <v>5. Professional Accountancy or Other Professional Organizations</v>
      </c>
      <c r="C1503" t="s">
        <v>98</v>
      </c>
      <c r="D1503" t="s">
        <v>48</v>
      </c>
      <c r="E1503" t="s">
        <v>72</v>
      </c>
      <c r="F1503" s="10">
        <f t="shared" si="23"/>
        <v>1</v>
      </c>
    </row>
    <row r="1504" spans="1:6" x14ac:dyDescent="0.35">
      <c r="A1504" t="s">
        <v>66</v>
      </c>
      <c r="B1504" t="str">
        <f>VLOOKUP(A1504,'Respondents Category'!A:B,2,FALSE)</f>
        <v>5. Professional Accountancy or Other Professional Organizations</v>
      </c>
      <c r="C1504" t="s">
        <v>99</v>
      </c>
      <c r="D1504" t="s">
        <v>53</v>
      </c>
      <c r="E1504" t="s">
        <v>72</v>
      </c>
      <c r="F1504" s="10">
        <f t="shared" si="23"/>
        <v>1</v>
      </c>
    </row>
    <row r="1505" spans="1:6" x14ac:dyDescent="0.35">
      <c r="A1505" t="s">
        <v>66</v>
      </c>
      <c r="B1505" t="str">
        <f>VLOOKUP(A1505,'Respondents Category'!A:B,2,FALSE)</f>
        <v>5. Professional Accountancy or Other Professional Organizations</v>
      </c>
      <c r="C1505" t="s">
        <v>99</v>
      </c>
      <c r="D1505" t="s">
        <v>21</v>
      </c>
      <c r="E1505" t="s">
        <v>82</v>
      </c>
      <c r="F1505" s="10">
        <f t="shared" si="23"/>
        <v>0</v>
      </c>
    </row>
    <row r="1506" spans="1:6" x14ac:dyDescent="0.35">
      <c r="A1506" t="s">
        <v>24</v>
      </c>
      <c r="B1506" t="str">
        <f>VLOOKUP(A1506,'Respondents Category'!A:B,2,FALSE)</f>
        <v>3. Jurisdictional Standard Setters</v>
      </c>
      <c r="C1506" t="s">
        <v>92</v>
      </c>
      <c r="D1506" t="s">
        <v>22</v>
      </c>
      <c r="E1506" t="s">
        <v>82</v>
      </c>
      <c r="F1506" s="10">
        <f t="shared" si="23"/>
        <v>0</v>
      </c>
    </row>
    <row r="1507" spans="1:6" x14ac:dyDescent="0.35">
      <c r="A1507" t="s">
        <v>24</v>
      </c>
      <c r="B1507" t="str">
        <f>VLOOKUP(A1507,'Respondents Category'!A:B,2,FALSE)</f>
        <v>3. Jurisdictional Standard Setters</v>
      </c>
      <c r="C1507" t="s">
        <v>92</v>
      </c>
      <c r="D1507" t="s">
        <v>25</v>
      </c>
      <c r="E1507" t="s">
        <v>82</v>
      </c>
      <c r="F1507" s="10">
        <f t="shared" si="23"/>
        <v>0</v>
      </c>
    </row>
    <row r="1508" spans="1:6" x14ac:dyDescent="0.35">
      <c r="A1508" t="s">
        <v>24</v>
      </c>
      <c r="B1508" t="str">
        <f>VLOOKUP(A1508,'Respondents Category'!A:B,2,FALSE)</f>
        <v>3. Jurisdictional Standard Setters</v>
      </c>
      <c r="C1508" t="s">
        <v>92</v>
      </c>
      <c r="D1508" t="s">
        <v>10</v>
      </c>
      <c r="E1508" t="s">
        <v>72</v>
      </c>
      <c r="F1508" s="10">
        <f t="shared" si="23"/>
        <v>1</v>
      </c>
    </row>
    <row r="1509" spans="1:6" x14ac:dyDescent="0.35">
      <c r="A1509" t="s">
        <v>24</v>
      </c>
      <c r="B1509" t="str">
        <f>VLOOKUP(A1509,'Respondents Category'!A:B,2,FALSE)</f>
        <v>3. Jurisdictional Standard Setters</v>
      </c>
      <c r="C1509" t="s">
        <v>92</v>
      </c>
      <c r="D1509" t="s">
        <v>30</v>
      </c>
      <c r="E1509" t="s">
        <v>82</v>
      </c>
      <c r="F1509" s="10">
        <f t="shared" si="23"/>
        <v>0</v>
      </c>
    </row>
    <row r="1510" spans="1:6" x14ac:dyDescent="0.35">
      <c r="A1510" t="s">
        <v>24</v>
      </c>
      <c r="B1510" t="str">
        <f>VLOOKUP(A1510,'Respondents Category'!A:B,2,FALSE)</f>
        <v>3. Jurisdictional Standard Setters</v>
      </c>
      <c r="C1510" t="s">
        <v>92</v>
      </c>
      <c r="D1510" t="s">
        <v>42</v>
      </c>
      <c r="E1510" t="s">
        <v>82</v>
      </c>
      <c r="F1510" s="10">
        <f t="shared" si="23"/>
        <v>0</v>
      </c>
    </row>
    <row r="1511" spans="1:6" x14ac:dyDescent="0.35">
      <c r="A1511" t="s">
        <v>24</v>
      </c>
      <c r="B1511" t="str">
        <f>VLOOKUP(A1511,'Respondents Category'!A:B,2,FALSE)</f>
        <v>3. Jurisdictional Standard Setters</v>
      </c>
      <c r="C1511" t="s">
        <v>93</v>
      </c>
      <c r="D1511" t="s">
        <v>34</v>
      </c>
      <c r="E1511" t="s">
        <v>82</v>
      </c>
      <c r="F1511" s="10">
        <f t="shared" si="23"/>
        <v>0</v>
      </c>
    </row>
    <row r="1512" spans="1:6" x14ac:dyDescent="0.35">
      <c r="A1512" t="s">
        <v>24</v>
      </c>
      <c r="B1512" t="str">
        <f>VLOOKUP(A1512,'Respondents Category'!A:B,2,FALSE)</f>
        <v>3. Jurisdictional Standard Setters</v>
      </c>
      <c r="C1512" t="s">
        <v>93</v>
      </c>
      <c r="D1512" t="s">
        <v>18</v>
      </c>
      <c r="E1512" t="s">
        <v>82</v>
      </c>
      <c r="F1512" s="10">
        <f t="shared" si="23"/>
        <v>0</v>
      </c>
    </row>
    <row r="1513" spans="1:6" x14ac:dyDescent="0.35">
      <c r="A1513" t="s">
        <v>24</v>
      </c>
      <c r="B1513" t="str">
        <f>VLOOKUP(A1513,'Respondents Category'!A:B,2,FALSE)</f>
        <v>3. Jurisdictional Standard Setters</v>
      </c>
      <c r="C1513" t="s">
        <v>93</v>
      </c>
      <c r="D1513" t="s">
        <v>27</v>
      </c>
      <c r="E1513" t="s">
        <v>72</v>
      </c>
      <c r="F1513" s="10">
        <f t="shared" si="23"/>
        <v>1</v>
      </c>
    </row>
    <row r="1514" spans="1:6" x14ac:dyDescent="0.35">
      <c r="A1514" t="s">
        <v>24</v>
      </c>
      <c r="B1514" t="str">
        <f>VLOOKUP(A1514,'Respondents Category'!A:B,2,FALSE)</f>
        <v>3. Jurisdictional Standard Setters</v>
      </c>
      <c r="C1514" t="s">
        <v>93</v>
      </c>
      <c r="D1514" t="s">
        <v>3</v>
      </c>
      <c r="E1514" t="s">
        <v>82</v>
      </c>
      <c r="F1514" s="10">
        <f t="shared" si="23"/>
        <v>0</v>
      </c>
    </row>
    <row r="1515" spans="1:6" x14ac:dyDescent="0.35">
      <c r="A1515" t="s">
        <v>24</v>
      </c>
      <c r="B1515" t="str">
        <f>VLOOKUP(A1515,'Respondents Category'!A:B,2,FALSE)</f>
        <v>3. Jurisdictional Standard Setters</v>
      </c>
      <c r="C1515" t="s">
        <v>93</v>
      </c>
      <c r="D1515" t="s">
        <v>55</v>
      </c>
      <c r="E1515" t="s">
        <v>82</v>
      </c>
      <c r="F1515" s="10">
        <f t="shared" si="23"/>
        <v>0</v>
      </c>
    </row>
    <row r="1516" spans="1:6" x14ac:dyDescent="0.35">
      <c r="A1516" t="s">
        <v>24</v>
      </c>
      <c r="B1516" t="str">
        <f>VLOOKUP(A1516,'Respondents Category'!A:B,2,FALSE)</f>
        <v>3. Jurisdictional Standard Setters</v>
      </c>
      <c r="C1516" t="s">
        <v>94</v>
      </c>
      <c r="D1516" t="s">
        <v>23</v>
      </c>
      <c r="E1516" t="s">
        <v>72</v>
      </c>
      <c r="F1516" s="10">
        <f t="shared" si="23"/>
        <v>1</v>
      </c>
    </row>
    <row r="1517" spans="1:6" x14ac:dyDescent="0.35">
      <c r="A1517" t="s">
        <v>24</v>
      </c>
      <c r="B1517" t="str">
        <f>VLOOKUP(A1517,'Respondents Category'!A:B,2,FALSE)</f>
        <v>3. Jurisdictional Standard Setters</v>
      </c>
      <c r="C1517" t="s">
        <v>94</v>
      </c>
      <c r="D1517" t="s">
        <v>19</v>
      </c>
      <c r="E1517" t="s">
        <v>82</v>
      </c>
      <c r="F1517" s="10">
        <f t="shared" si="23"/>
        <v>0</v>
      </c>
    </row>
    <row r="1518" spans="1:6" x14ac:dyDescent="0.35">
      <c r="A1518" t="s">
        <v>24</v>
      </c>
      <c r="B1518" t="str">
        <f>VLOOKUP(A1518,'Respondents Category'!A:B,2,FALSE)</f>
        <v>3. Jurisdictional Standard Setters</v>
      </c>
      <c r="C1518" t="s">
        <v>94</v>
      </c>
      <c r="D1518" t="s">
        <v>28</v>
      </c>
      <c r="E1518" t="s">
        <v>82</v>
      </c>
      <c r="F1518" s="10">
        <f t="shared" si="23"/>
        <v>0</v>
      </c>
    </row>
    <row r="1519" spans="1:6" x14ac:dyDescent="0.35">
      <c r="A1519" t="s">
        <v>24</v>
      </c>
      <c r="B1519" t="str">
        <f>VLOOKUP(A1519,'Respondents Category'!A:B,2,FALSE)</f>
        <v>3. Jurisdictional Standard Setters</v>
      </c>
      <c r="C1519" t="s">
        <v>94</v>
      </c>
      <c r="D1519" t="s">
        <v>9</v>
      </c>
      <c r="E1519" t="s">
        <v>82</v>
      </c>
      <c r="F1519" s="10">
        <f t="shared" si="23"/>
        <v>0</v>
      </c>
    </row>
    <row r="1520" spans="1:6" x14ac:dyDescent="0.35">
      <c r="A1520" t="s">
        <v>24</v>
      </c>
      <c r="B1520" t="str">
        <f>VLOOKUP(A1520,'Respondents Category'!A:B,2,FALSE)</f>
        <v>3. Jurisdictional Standard Setters</v>
      </c>
      <c r="C1520" t="s">
        <v>94</v>
      </c>
      <c r="D1520" t="s">
        <v>46</v>
      </c>
      <c r="E1520" t="s">
        <v>82</v>
      </c>
      <c r="F1520" s="10">
        <f t="shared" si="23"/>
        <v>0</v>
      </c>
    </row>
    <row r="1521" spans="1:6" x14ac:dyDescent="0.35">
      <c r="A1521" t="s">
        <v>24</v>
      </c>
      <c r="B1521" t="str">
        <f>VLOOKUP(A1521,'Respondents Category'!A:B,2,FALSE)</f>
        <v>3. Jurisdictional Standard Setters</v>
      </c>
      <c r="C1521" t="s">
        <v>95</v>
      </c>
      <c r="D1521" t="s">
        <v>45</v>
      </c>
      <c r="E1521" t="s">
        <v>72</v>
      </c>
      <c r="F1521" s="10">
        <f t="shared" si="23"/>
        <v>1</v>
      </c>
    </row>
    <row r="1522" spans="1:6" x14ac:dyDescent="0.35">
      <c r="A1522" t="s">
        <v>24</v>
      </c>
      <c r="B1522" t="str">
        <f>VLOOKUP(A1522,'Respondents Category'!A:B,2,FALSE)</f>
        <v>3. Jurisdictional Standard Setters</v>
      </c>
      <c r="C1522" t="s">
        <v>95</v>
      </c>
      <c r="D1522" t="s">
        <v>40</v>
      </c>
      <c r="E1522" t="s">
        <v>82</v>
      </c>
      <c r="F1522" s="10">
        <f t="shared" si="23"/>
        <v>0</v>
      </c>
    </row>
    <row r="1523" spans="1:6" x14ac:dyDescent="0.35">
      <c r="A1523" t="s">
        <v>24</v>
      </c>
      <c r="B1523" t="str">
        <f>VLOOKUP(A1523,'Respondents Category'!A:B,2,FALSE)</f>
        <v>3. Jurisdictional Standard Setters</v>
      </c>
      <c r="C1523" t="s">
        <v>95</v>
      </c>
      <c r="D1523" t="s">
        <v>41</v>
      </c>
      <c r="E1523" t="s">
        <v>82</v>
      </c>
      <c r="F1523" s="10">
        <f t="shared" si="23"/>
        <v>0</v>
      </c>
    </row>
    <row r="1524" spans="1:6" x14ac:dyDescent="0.35">
      <c r="A1524" t="s">
        <v>24</v>
      </c>
      <c r="B1524" t="str">
        <f>VLOOKUP(A1524,'Respondents Category'!A:B,2,FALSE)</f>
        <v>3. Jurisdictional Standard Setters</v>
      </c>
      <c r="C1524" t="s">
        <v>95</v>
      </c>
      <c r="D1524" t="s">
        <v>11</v>
      </c>
      <c r="E1524" t="s">
        <v>82</v>
      </c>
      <c r="F1524" s="10">
        <f t="shared" si="23"/>
        <v>0</v>
      </c>
    </row>
    <row r="1525" spans="1:6" x14ac:dyDescent="0.35">
      <c r="A1525" t="s">
        <v>24</v>
      </c>
      <c r="B1525" t="str">
        <f>VLOOKUP(A1525,'Respondents Category'!A:B,2,FALSE)</f>
        <v>3. Jurisdictional Standard Setters</v>
      </c>
      <c r="C1525" t="s">
        <v>95</v>
      </c>
      <c r="D1525" t="s">
        <v>26</v>
      </c>
      <c r="E1525" t="s">
        <v>82</v>
      </c>
      <c r="F1525" s="10">
        <f t="shared" si="23"/>
        <v>0</v>
      </c>
    </row>
    <row r="1526" spans="1:6" x14ac:dyDescent="0.35">
      <c r="A1526" t="s">
        <v>24</v>
      </c>
      <c r="B1526" t="str">
        <f>VLOOKUP(A1526,'Respondents Category'!A:B,2,FALSE)</f>
        <v>3. Jurisdictional Standard Setters</v>
      </c>
      <c r="C1526" t="s">
        <v>96</v>
      </c>
      <c r="D1526" t="s">
        <v>58</v>
      </c>
      <c r="E1526" t="s">
        <v>72</v>
      </c>
      <c r="F1526" s="10">
        <f t="shared" si="23"/>
        <v>1</v>
      </c>
    </row>
    <row r="1527" spans="1:6" x14ac:dyDescent="0.35">
      <c r="A1527" t="s">
        <v>24</v>
      </c>
      <c r="B1527" t="str">
        <f>VLOOKUP(A1527,'Respondents Category'!A:B,2,FALSE)</f>
        <v>3. Jurisdictional Standard Setters</v>
      </c>
      <c r="C1527" t="s">
        <v>96</v>
      </c>
      <c r="D1527" t="s">
        <v>73</v>
      </c>
      <c r="E1527" t="s">
        <v>82</v>
      </c>
      <c r="F1527" s="10">
        <f t="shared" si="23"/>
        <v>0</v>
      </c>
    </row>
    <row r="1528" spans="1:6" x14ac:dyDescent="0.35">
      <c r="A1528" t="s">
        <v>24</v>
      </c>
      <c r="B1528" t="str">
        <f>VLOOKUP(A1528,'Respondents Category'!A:B,2,FALSE)</f>
        <v>3. Jurisdictional Standard Setters</v>
      </c>
      <c r="C1528" t="s">
        <v>96</v>
      </c>
      <c r="D1528" t="s">
        <v>6</v>
      </c>
      <c r="E1528" t="s">
        <v>82</v>
      </c>
      <c r="F1528" s="10">
        <f t="shared" si="23"/>
        <v>0</v>
      </c>
    </row>
    <row r="1529" spans="1:6" x14ac:dyDescent="0.35">
      <c r="A1529" t="s">
        <v>24</v>
      </c>
      <c r="B1529" t="str">
        <f>VLOOKUP(A1529,'Respondents Category'!A:B,2,FALSE)</f>
        <v>3. Jurisdictional Standard Setters</v>
      </c>
      <c r="C1529" t="s">
        <v>96</v>
      </c>
      <c r="D1529" t="s">
        <v>38</v>
      </c>
      <c r="E1529" t="s">
        <v>82</v>
      </c>
      <c r="F1529" s="10">
        <f t="shared" si="23"/>
        <v>0</v>
      </c>
    </row>
    <row r="1530" spans="1:6" x14ac:dyDescent="0.35">
      <c r="A1530" t="s">
        <v>24</v>
      </c>
      <c r="B1530" t="str">
        <f>VLOOKUP(A1530,'Respondents Category'!A:B,2,FALSE)</f>
        <v>3. Jurisdictional Standard Setters</v>
      </c>
      <c r="C1530" t="s">
        <v>96</v>
      </c>
      <c r="D1530" t="s">
        <v>80</v>
      </c>
      <c r="E1530" t="s">
        <v>82</v>
      </c>
      <c r="F1530" s="10">
        <f t="shared" si="23"/>
        <v>0</v>
      </c>
    </row>
    <row r="1531" spans="1:6" x14ac:dyDescent="0.35">
      <c r="A1531" t="s">
        <v>24</v>
      </c>
      <c r="B1531" t="str">
        <f>VLOOKUP(A1531,'Respondents Category'!A:B,2,FALSE)</f>
        <v>3. Jurisdictional Standard Setters</v>
      </c>
      <c r="C1531" t="s">
        <v>97</v>
      </c>
      <c r="D1531" t="s">
        <v>68</v>
      </c>
      <c r="E1531" t="s">
        <v>82</v>
      </c>
      <c r="F1531" s="10">
        <f t="shared" si="23"/>
        <v>0</v>
      </c>
    </row>
    <row r="1532" spans="1:6" x14ac:dyDescent="0.35">
      <c r="A1532" t="s">
        <v>24</v>
      </c>
      <c r="B1532" t="str">
        <f>VLOOKUP(A1532,'Respondents Category'!A:B,2,FALSE)</f>
        <v>3. Jurisdictional Standard Setters</v>
      </c>
      <c r="C1532" t="s">
        <v>97</v>
      </c>
      <c r="D1532" t="s">
        <v>37</v>
      </c>
      <c r="E1532" t="s">
        <v>72</v>
      </c>
      <c r="F1532" s="10">
        <f t="shared" si="23"/>
        <v>1</v>
      </c>
    </row>
    <row r="1533" spans="1:6" x14ac:dyDescent="0.35">
      <c r="A1533" t="s">
        <v>24</v>
      </c>
      <c r="B1533" t="str">
        <f>VLOOKUP(A1533,'Respondents Category'!A:B,2,FALSE)</f>
        <v>3. Jurisdictional Standard Setters</v>
      </c>
      <c r="C1533" t="s">
        <v>97</v>
      </c>
      <c r="D1533" t="s">
        <v>32</v>
      </c>
      <c r="E1533" t="s">
        <v>82</v>
      </c>
      <c r="F1533" s="10">
        <f t="shared" si="23"/>
        <v>0</v>
      </c>
    </row>
    <row r="1534" spans="1:6" x14ac:dyDescent="0.35">
      <c r="A1534" t="s">
        <v>24</v>
      </c>
      <c r="B1534" t="str">
        <f>VLOOKUP(A1534,'Respondents Category'!A:B,2,FALSE)</f>
        <v>3. Jurisdictional Standard Setters</v>
      </c>
      <c r="C1534" t="s">
        <v>98</v>
      </c>
      <c r="D1534" t="s">
        <v>15</v>
      </c>
      <c r="E1534" t="s">
        <v>82</v>
      </c>
      <c r="F1534" s="10">
        <f t="shared" si="23"/>
        <v>0</v>
      </c>
    </row>
    <row r="1535" spans="1:6" x14ac:dyDescent="0.35">
      <c r="A1535" t="s">
        <v>24</v>
      </c>
      <c r="B1535" t="str">
        <f>VLOOKUP(A1535,'Respondents Category'!A:B,2,FALSE)</f>
        <v>3. Jurisdictional Standard Setters</v>
      </c>
      <c r="C1535" t="s">
        <v>98</v>
      </c>
      <c r="D1535" t="s">
        <v>48</v>
      </c>
      <c r="E1535" t="s">
        <v>72</v>
      </c>
      <c r="F1535" s="10">
        <f t="shared" si="23"/>
        <v>1</v>
      </c>
    </row>
    <row r="1536" spans="1:6" x14ac:dyDescent="0.35">
      <c r="A1536" t="s">
        <v>24</v>
      </c>
      <c r="B1536" t="str">
        <f>VLOOKUP(A1536,'Respondents Category'!A:B,2,FALSE)</f>
        <v>3. Jurisdictional Standard Setters</v>
      </c>
      <c r="C1536" t="s">
        <v>99</v>
      </c>
      <c r="D1536" t="s">
        <v>53</v>
      </c>
      <c r="E1536" t="s">
        <v>82</v>
      </c>
      <c r="F1536" s="10">
        <f t="shared" si="23"/>
        <v>0</v>
      </c>
    </row>
    <row r="1537" spans="1:6" x14ac:dyDescent="0.35">
      <c r="A1537" t="s">
        <v>24</v>
      </c>
      <c r="B1537" t="str">
        <f>VLOOKUP(A1537,'Respondents Category'!A:B,2,FALSE)</f>
        <v>3. Jurisdictional Standard Setters</v>
      </c>
      <c r="C1537" t="s">
        <v>99</v>
      </c>
      <c r="D1537" t="s">
        <v>21</v>
      </c>
      <c r="E1537" t="s">
        <v>72</v>
      </c>
      <c r="F1537" s="10">
        <f t="shared" si="23"/>
        <v>1</v>
      </c>
    </row>
  </sheetData>
  <autoFilter ref="A1:F1537" xr:uid="{D3B8DAE9-7EDB-401D-BEDD-51BCB3A8E18B}"/>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F3798-3A56-4123-B76E-82FC1A97B6AB}">
  <dimension ref="A1:C1537"/>
  <sheetViews>
    <sheetView workbookViewId="0">
      <selection sqref="A1:AG49"/>
    </sheetView>
  </sheetViews>
  <sheetFormatPr defaultRowHeight="14.5" x14ac:dyDescent="0.35"/>
  <cols>
    <col min="1" max="1" width="81.1796875" bestFit="1" customWidth="1"/>
    <col min="2" max="2" width="28.7265625" bestFit="1" customWidth="1"/>
    <col min="3" max="3" width="8.453125" bestFit="1" customWidth="1"/>
  </cols>
  <sheetData>
    <row r="1" spans="1:3" x14ac:dyDescent="0.35">
      <c r="A1" t="s">
        <v>83</v>
      </c>
      <c r="B1" t="s">
        <v>84</v>
      </c>
      <c r="C1" t="s">
        <v>85</v>
      </c>
    </row>
    <row r="2" spans="1:3" x14ac:dyDescent="0.35">
      <c r="A2" t="s">
        <v>39</v>
      </c>
      <c r="B2" t="s">
        <v>22</v>
      </c>
      <c r="C2" t="s">
        <v>82</v>
      </c>
    </row>
    <row r="3" spans="1:3" x14ac:dyDescent="0.35">
      <c r="A3" t="s">
        <v>39</v>
      </c>
      <c r="B3" t="s">
        <v>25</v>
      </c>
      <c r="C3" t="s">
        <v>82</v>
      </c>
    </row>
    <row r="4" spans="1:3" x14ac:dyDescent="0.35">
      <c r="A4" t="s">
        <v>39</v>
      </c>
      <c r="B4" t="s">
        <v>10</v>
      </c>
      <c r="C4" t="s">
        <v>72</v>
      </c>
    </row>
    <row r="5" spans="1:3" x14ac:dyDescent="0.35">
      <c r="A5" t="s">
        <v>39</v>
      </c>
      <c r="B5" t="s">
        <v>30</v>
      </c>
      <c r="C5" t="s">
        <v>82</v>
      </c>
    </row>
    <row r="6" spans="1:3" x14ac:dyDescent="0.35">
      <c r="A6" t="s">
        <v>39</v>
      </c>
      <c r="B6" t="s">
        <v>42</v>
      </c>
      <c r="C6" t="s">
        <v>82</v>
      </c>
    </row>
    <row r="7" spans="1:3" x14ac:dyDescent="0.35">
      <c r="A7" t="s">
        <v>39</v>
      </c>
      <c r="B7" t="s">
        <v>34</v>
      </c>
      <c r="C7" t="s">
        <v>82</v>
      </c>
    </row>
    <row r="8" spans="1:3" x14ac:dyDescent="0.35">
      <c r="A8" t="s">
        <v>39</v>
      </c>
      <c r="B8" t="s">
        <v>18</v>
      </c>
      <c r="C8" t="s">
        <v>72</v>
      </c>
    </row>
    <row r="9" spans="1:3" x14ac:dyDescent="0.35">
      <c r="A9" t="s">
        <v>39</v>
      </c>
      <c r="B9" t="s">
        <v>27</v>
      </c>
      <c r="C9" t="s">
        <v>82</v>
      </c>
    </row>
    <row r="10" spans="1:3" x14ac:dyDescent="0.35">
      <c r="A10" t="s">
        <v>39</v>
      </c>
      <c r="B10" t="s">
        <v>3</v>
      </c>
      <c r="C10" t="s">
        <v>82</v>
      </c>
    </row>
    <row r="11" spans="1:3" x14ac:dyDescent="0.35">
      <c r="A11" t="s">
        <v>39</v>
      </c>
      <c r="B11" t="s">
        <v>55</v>
      </c>
      <c r="C11" t="s">
        <v>82</v>
      </c>
    </row>
    <row r="12" spans="1:3" x14ac:dyDescent="0.35">
      <c r="A12" t="s">
        <v>39</v>
      </c>
      <c r="B12" t="s">
        <v>23</v>
      </c>
      <c r="C12" t="s">
        <v>82</v>
      </c>
    </row>
    <row r="13" spans="1:3" x14ac:dyDescent="0.35">
      <c r="A13" t="s">
        <v>39</v>
      </c>
      <c r="B13" t="s">
        <v>19</v>
      </c>
      <c r="C13" t="s">
        <v>72</v>
      </c>
    </row>
    <row r="14" spans="1:3" x14ac:dyDescent="0.35">
      <c r="A14" t="s">
        <v>39</v>
      </c>
      <c r="B14" t="s">
        <v>28</v>
      </c>
      <c r="C14" t="s">
        <v>82</v>
      </c>
    </row>
    <row r="15" spans="1:3" x14ac:dyDescent="0.35">
      <c r="A15" t="s">
        <v>39</v>
      </c>
      <c r="B15" t="s">
        <v>9</v>
      </c>
      <c r="C15" t="s">
        <v>82</v>
      </c>
    </row>
    <row r="16" spans="1:3" x14ac:dyDescent="0.35">
      <c r="A16" t="s">
        <v>39</v>
      </c>
      <c r="B16" t="s">
        <v>46</v>
      </c>
      <c r="C16" t="s">
        <v>82</v>
      </c>
    </row>
    <row r="17" spans="1:3" x14ac:dyDescent="0.35">
      <c r="A17" t="s">
        <v>39</v>
      </c>
      <c r="B17" t="s">
        <v>45</v>
      </c>
      <c r="C17" t="s">
        <v>82</v>
      </c>
    </row>
    <row r="18" spans="1:3" x14ac:dyDescent="0.35">
      <c r="A18" t="s">
        <v>39</v>
      </c>
      <c r="B18" t="s">
        <v>40</v>
      </c>
      <c r="C18" t="s">
        <v>72</v>
      </c>
    </row>
    <row r="19" spans="1:3" x14ac:dyDescent="0.35">
      <c r="A19" t="s">
        <v>39</v>
      </c>
      <c r="B19" t="s">
        <v>41</v>
      </c>
      <c r="C19" t="s">
        <v>82</v>
      </c>
    </row>
    <row r="20" spans="1:3" x14ac:dyDescent="0.35">
      <c r="A20" t="s">
        <v>39</v>
      </c>
      <c r="B20" t="s">
        <v>11</v>
      </c>
      <c r="C20" t="s">
        <v>82</v>
      </c>
    </row>
    <row r="21" spans="1:3" x14ac:dyDescent="0.35">
      <c r="A21" t="s">
        <v>39</v>
      </c>
      <c r="B21" t="s">
        <v>26</v>
      </c>
      <c r="C21" t="s">
        <v>82</v>
      </c>
    </row>
    <row r="22" spans="1:3" x14ac:dyDescent="0.35">
      <c r="A22" t="s">
        <v>39</v>
      </c>
      <c r="B22" t="s">
        <v>58</v>
      </c>
      <c r="C22" t="s">
        <v>82</v>
      </c>
    </row>
    <row r="23" spans="1:3" x14ac:dyDescent="0.35">
      <c r="A23" t="s">
        <v>39</v>
      </c>
      <c r="B23" t="s">
        <v>73</v>
      </c>
      <c r="C23" t="s">
        <v>72</v>
      </c>
    </row>
    <row r="24" spans="1:3" x14ac:dyDescent="0.35">
      <c r="A24" t="s">
        <v>39</v>
      </c>
      <c r="B24" t="s">
        <v>6</v>
      </c>
      <c r="C24" t="s">
        <v>82</v>
      </c>
    </row>
    <row r="25" spans="1:3" x14ac:dyDescent="0.35">
      <c r="A25" t="s">
        <v>39</v>
      </c>
      <c r="B25" t="s">
        <v>38</v>
      </c>
      <c r="C25" t="s">
        <v>82</v>
      </c>
    </row>
    <row r="26" spans="1:3" x14ac:dyDescent="0.35">
      <c r="A26" t="s">
        <v>39</v>
      </c>
      <c r="B26" t="s">
        <v>80</v>
      </c>
      <c r="C26" t="s">
        <v>82</v>
      </c>
    </row>
    <row r="27" spans="1:3" x14ac:dyDescent="0.35">
      <c r="A27" t="s">
        <v>39</v>
      </c>
      <c r="B27" t="s">
        <v>68</v>
      </c>
      <c r="C27" t="s">
        <v>72</v>
      </c>
    </row>
    <row r="28" spans="1:3" x14ac:dyDescent="0.35">
      <c r="A28" t="s">
        <v>39</v>
      </c>
      <c r="B28" t="s">
        <v>37</v>
      </c>
      <c r="C28" t="s">
        <v>82</v>
      </c>
    </row>
    <row r="29" spans="1:3" x14ac:dyDescent="0.35">
      <c r="A29" t="s">
        <v>39</v>
      </c>
      <c r="B29" t="s">
        <v>32</v>
      </c>
      <c r="C29" t="s">
        <v>82</v>
      </c>
    </row>
    <row r="30" spans="1:3" x14ac:dyDescent="0.35">
      <c r="A30" t="s">
        <v>39</v>
      </c>
      <c r="B30" t="s">
        <v>15</v>
      </c>
      <c r="C30" t="s">
        <v>72</v>
      </c>
    </row>
    <row r="31" spans="1:3" x14ac:dyDescent="0.35">
      <c r="A31" t="s">
        <v>39</v>
      </c>
      <c r="B31" t="s">
        <v>48</v>
      </c>
      <c r="C31" t="s">
        <v>82</v>
      </c>
    </row>
    <row r="32" spans="1:3" x14ac:dyDescent="0.35">
      <c r="A32" t="s">
        <v>39</v>
      </c>
      <c r="B32" t="s">
        <v>53</v>
      </c>
      <c r="C32" t="s">
        <v>72</v>
      </c>
    </row>
    <row r="33" spans="1:3" x14ac:dyDescent="0.35">
      <c r="A33" t="s">
        <v>39</v>
      </c>
      <c r="B33" t="s">
        <v>21</v>
      </c>
      <c r="C33" t="s">
        <v>82</v>
      </c>
    </row>
    <row r="34" spans="1:3" x14ac:dyDescent="0.35">
      <c r="A34" t="s">
        <v>7</v>
      </c>
      <c r="B34" t="s">
        <v>22</v>
      </c>
      <c r="C34" t="s">
        <v>82</v>
      </c>
    </row>
    <row r="35" spans="1:3" x14ac:dyDescent="0.35">
      <c r="A35" t="s">
        <v>7</v>
      </c>
      <c r="B35" t="s">
        <v>25</v>
      </c>
      <c r="C35" t="s">
        <v>72</v>
      </c>
    </row>
    <row r="36" spans="1:3" x14ac:dyDescent="0.35">
      <c r="A36" t="s">
        <v>7</v>
      </c>
      <c r="B36" t="s">
        <v>10</v>
      </c>
      <c r="C36" t="s">
        <v>82</v>
      </c>
    </row>
    <row r="37" spans="1:3" x14ac:dyDescent="0.35">
      <c r="A37" t="s">
        <v>7</v>
      </c>
      <c r="B37" t="s">
        <v>30</v>
      </c>
      <c r="C37" t="s">
        <v>82</v>
      </c>
    </row>
    <row r="38" spans="1:3" x14ac:dyDescent="0.35">
      <c r="A38" t="s">
        <v>7</v>
      </c>
      <c r="B38" t="s">
        <v>42</v>
      </c>
      <c r="C38" t="s">
        <v>82</v>
      </c>
    </row>
    <row r="39" spans="1:3" x14ac:dyDescent="0.35">
      <c r="A39" t="s">
        <v>7</v>
      </c>
      <c r="B39" t="s">
        <v>34</v>
      </c>
      <c r="C39" t="s">
        <v>82</v>
      </c>
    </row>
    <row r="40" spans="1:3" x14ac:dyDescent="0.35">
      <c r="A40" t="s">
        <v>7</v>
      </c>
      <c r="B40" t="s">
        <v>18</v>
      </c>
      <c r="C40" t="s">
        <v>72</v>
      </c>
    </row>
    <row r="41" spans="1:3" x14ac:dyDescent="0.35">
      <c r="A41" t="s">
        <v>7</v>
      </c>
      <c r="B41" t="s">
        <v>27</v>
      </c>
      <c r="C41" t="s">
        <v>82</v>
      </c>
    </row>
    <row r="42" spans="1:3" x14ac:dyDescent="0.35">
      <c r="A42" t="s">
        <v>7</v>
      </c>
      <c r="B42" t="s">
        <v>3</v>
      </c>
      <c r="C42" t="s">
        <v>82</v>
      </c>
    </row>
    <row r="43" spans="1:3" x14ac:dyDescent="0.35">
      <c r="A43" t="s">
        <v>7</v>
      </c>
      <c r="B43" t="s">
        <v>55</v>
      </c>
      <c r="C43" t="s">
        <v>82</v>
      </c>
    </row>
    <row r="44" spans="1:3" x14ac:dyDescent="0.35">
      <c r="A44" t="s">
        <v>7</v>
      </c>
      <c r="B44" t="s">
        <v>23</v>
      </c>
      <c r="C44" t="s">
        <v>82</v>
      </c>
    </row>
    <row r="45" spans="1:3" x14ac:dyDescent="0.35">
      <c r="A45" t="s">
        <v>7</v>
      </c>
      <c r="B45" t="s">
        <v>19</v>
      </c>
      <c r="C45" t="s">
        <v>72</v>
      </c>
    </row>
    <row r="46" spans="1:3" x14ac:dyDescent="0.35">
      <c r="A46" t="s">
        <v>7</v>
      </c>
      <c r="B46" t="s">
        <v>28</v>
      </c>
      <c r="C46" t="s">
        <v>82</v>
      </c>
    </row>
    <row r="47" spans="1:3" x14ac:dyDescent="0.35">
      <c r="A47" t="s">
        <v>7</v>
      </c>
      <c r="B47" t="s">
        <v>9</v>
      </c>
      <c r="C47" t="s">
        <v>82</v>
      </c>
    </row>
    <row r="48" spans="1:3" x14ac:dyDescent="0.35">
      <c r="A48" t="s">
        <v>7</v>
      </c>
      <c r="B48" t="s">
        <v>46</v>
      </c>
      <c r="C48" t="s">
        <v>82</v>
      </c>
    </row>
    <row r="49" spans="1:3" x14ac:dyDescent="0.35">
      <c r="A49" t="s">
        <v>7</v>
      </c>
      <c r="B49" t="s">
        <v>45</v>
      </c>
      <c r="C49" t="s">
        <v>82</v>
      </c>
    </row>
    <row r="50" spans="1:3" x14ac:dyDescent="0.35">
      <c r="A50" t="s">
        <v>7</v>
      </c>
      <c r="B50" t="s">
        <v>40</v>
      </c>
      <c r="C50" t="s">
        <v>72</v>
      </c>
    </row>
    <row r="51" spans="1:3" x14ac:dyDescent="0.35">
      <c r="A51" t="s">
        <v>7</v>
      </c>
      <c r="B51" t="s">
        <v>41</v>
      </c>
      <c r="C51" t="s">
        <v>82</v>
      </c>
    </row>
    <row r="52" spans="1:3" x14ac:dyDescent="0.35">
      <c r="A52" t="s">
        <v>7</v>
      </c>
      <c r="B52" t="s">
        <v>11</v>
      </c>
      <c r="C52" t="s">
        <v>82</v>
      </c>
    </row>
    <row r="53" spans="1:3" x14ac:dyDescent="0.35">
      <c r="A53" t="s">
        <v>7</v>
      </c>
      <c r="B53" t="s">
        <v>26</v>
      </c>
      <c r="C53" t="s">
        <v>82</v>
      </c>
    </row>
    <row r="54" spans="1:3" x14ac:dyDescent="0.35">
      <c r="A54" t="s">
        <v>7</v>
      </c>
      <c r="B54" t="s">
        <v>58</v>
      </c>
      <c r="C54" t="s">
        <v>82</v>
      </c>
    </row>
    <row r="55" spans="1:3" x14ac:dyDescent="0.35">
      <c r="A55" t="s">
        <v>7</v>
      </c>
      <c r="B55" t="s">
        <v>73</v>
      </c>
      <c r="C55" t="s">
        <v>72</v>
      </c>
    </row>
    <row r="56" spans="1:3" x14ac:dyDescent="0.35">
      <c r="A56" t="s">
        <v>7</v>
      </c>
      <c r="B56" t="s">
        <v>6</v>
      </c>
      <c r="C56" t="s">
        <v>82</v>
      </c>
    </row>
    <row r="57" spans="1:3" x14ac:dyDescent="0.35">
      <c r="A57" t="s">
        <v>7</v>
      </c>
      <c r="B57" t="s">
        <v>38</v>
      </c>
      <c r="C57" t="s">
        <v>82</v>
      </c>
    </row>
    <row r="58" spans="1:3" x14ac:dyDescent="0.35">
      <c r="A58" t="s">
        <v>7</v>
      </c>
      <c r="B58" t="s">
        <v>80</v>
      </c>
      <c r="C58" t="s">
        <v>82</v>
      </c>
    </row>
    <row r="59" spans="1:3" x14ac:dyDescent="0.35">
      <c r="A59" t="s">
        <v>7</v>
      </c>
      <c r="B59" t="s">
        <v>68</v>
      </c>
      <c r="C59" t="s">
        <v>72</v>
      </c>
    </row>
    <row r="60" spans="1:3" x14ac:dyDescent="0.35">
      <c r="A60" t="s">
        <v>7</v>
      </c>
      <c r="B60" t="s">
        <v>37</v>
      </c>
      <c r="C60" t="s">
        <v>82</v>
      </c>
    </row>
    <row r="61" spans="1:3" x14ac:dyDescent="0.35">
      <c r="A61" t="s">
        <v>7</v>
      </c>
      <c r="B61" t="s">
        <v>32</v>
      </c>
      <c r="C61" t="s">
        <v>82</v>
      </c>
    </row>
    <row r="62" spans="1:3" x14ac:dyDescent="0.35">
      <c r="A62" t="s">
        <v>7</v>
      </c>
      <c r="B62" t="s">
        <v>15</v>
      </c>
      <c r="C62" t="s">
        <v>72</v>
      </c>
    </row>
    <row r="63" spans="1:3" x14ac:dyDescent="0.35">
      <c r="A63" t="s">
        <v>7</v>
      </c>
      <c r="B63" t="s">
        <v>48</v>
      </c>
      <c r="C63" t="s">
        <v>82</v>
      </c>
    </row>
    <row r="64" spans="1:3" x14ac:dyDescent="0.35">
      <c r="A64" t="s">
        <v>7</v>
      </c>
      <c r="B64" t="s">
        <v>53</v>
      </c>
      <c r="C64" t="s">
        <v>82</v>
      </c>
    </row>
    <row r="65" spans="1:3" x14ac:dyDescent="0.35">
      <c r="A65" t="s">
        <v>7</v>
      </c>
      <c r="B65" t="s">
        <v>21</v>
      </c>
      <c r="C65" t="s">
        <v>72</v>
      </c>
    </row>
    <row r="66" spans="1:3" x14ac:dyDescent="0.35">
      <c r="A66" t="s">
        <v>36</v>
      </c>
      <c r="B66" t="s">
        <v>22</v>
      </c>
      <c r="C66" t="s">
        <v>82</v>
      </c>
    </row>
    <row r="67" spans="1:3" x14ac:dyDescent="0.35">
      <c r="A67" t="s">
        <v>36</v>
      </c>
      <c r="B67" t="s">
        <v>25</v>
      </c>
      <c r="C67" t="s">
        <v>82</v>
      </c>
    </row>
    <row r="68" spans="1:3" x14ac:dyDescent="0.35">
      <c r="A68" t="s">
        <v>36</v>
      </c>
      <c r="B68" t="s">
        <v>10</v>
      </c>
      <c r="C68" t="s">
        <v>82</v>
      </c>
    </row>
    <row r="69" spans="1:3" x14ac:dyDescent="0.35">
      <c r="A69" t="s">
        <v>36</v>
      </c>
      <c r="B69" t="s">
        <v>30</v>
      </c>
      <c r="C69" t="s">
        <v>72</v>
      </c>
    </row>
    <row r="70" spans="1:3" x14ac:dyDescent="0.35">
      <c r="A70" t="s">
        <v>36</v>
      </c>
      <c r="B70" t="s">
        <v>42</v>
      </c>
      <c r="C70" t="s">
        <v>82</v>
      </c>
    </row>
    <row r="71" spans="1:3" x14ac:dyDescent="0.35">
      <c r="A71" t="s">
        <v>36</v>
      </c>
      <c r="B71" t="s">
        <v>34</v>
      </c>
      <c r="C71" t="s">
        <v>82</v>
      </c>
    </row>
    <row r="72" spans="1:3" x14ac:dyDescent="0.35">
      <c r="A72" t="s">
        <v>36</v>
      </c>
      <c r="B72" t="s">
        <v>18</v>
      </c>
      <c r="C72" t="s">
        <v>82</v>
      </c>
    </row>
    <row r="73" spans="1:3" x14ac:dyDescent="0.35">
      <c r="A73" t="s">
        <v>36</v>
      </c>
      <c r="B73" t="s">
        <v>27</v>
      </c>
      <c r="C73" t="s">
        <v>72</v>
      </c>
    </row>
    <row r="74" spans="1:3" x14ac:dyDescent="0.35">
      <c r="A74" t="s">
        <v>36</v>
      </c>
      <c r="B74" t="s">
        <v>3</v>
      </c>
      <c r="C74" t="s">
        <v>82</v>
      </c>
    </row>
    <row r="75" spans="1:3" x14ac:dyDescent="0.35">
      <c r="A75" t="s">
        <v>36</v>
      </c>
      <c r="B75" t="s">
        <v>55</v>
      </c>
      <c r="C75" t="s">
        <v>82</v>
      </c>
    </row>
    <row r="76" spans="1:3" x14ac:dyDescent="0.35">
      <c r="A76" t="s">
        <v>36</v>
      </c>
      <c r="B76" t="s">
        <v>23</v>
      </c>
      <c r="C76" t="s">
        <v>82</v>
      </c>
    </row>
    <row r="77" spans="1:3" x14ac:dyDescent="0.35">
      <c r="A77" t="s">
        <v>36</v>
      </c>
      <c r="B77" t="s">
        <v>19</v>
      </c>
      <c r="C77" t="s">
        <v>82</v>
      </c>
    </row>
    <row r="78" spans="1:3" x14ac:dyDescent="0.35">
      <c r="A78" t="s">
        <v>36</v>
      </c>
      <c r="B78" t="s">
        <v>28</v>
      </c>
      <c r="C78" t="s">
        <v>72</v>
      </c>
    </row>
    <row r="79" spans="1:3" x14ac:dyDescent="0.35">
      <c r="A79" t="s">
        <v>36</v>
      </c>
      <c r="B79" t="s">
        <v>9</v>
      </c>
      <c r="C79" t="s">
        <v>82</v>
      </c>
    </row>
    <row r="80" spans="1:3" x14ac:dyDescent="0.35">
      <c r="A80" t="s">
        <v>36</v>
      </c>
      <c r="B80" t="s">
        <v>46</v>
      </c>
      <c r="C80" t="s">
        <v>82</v>
      </c>
    </row>
    <row r="81" spans="1:3" x14ac:dyDescent="0.35">
      <c r="A81" t="s">
        <v>36</v>
      </c>
      <c r="B81" t="s">
        <v>45</v>
      </c>
      <c r="C81" t="s">
        <v>82</v>
      </c>
    </row>
    <row r="82" spans="1:3" x14ac:dyDescent="0.35">
      <c r="A82" t="s">
        <v>36</v>
      </c>
      <c r="B82" t="s">
        <v>40</v>
      </c>
      <c r="C82" t="s">
        <v>82</v>
      </c>
    </row>
    <row r="83" spans="1:3" x14ac:dyDescent="0.35">
      <c r="A83" t="s">
        <v>36</v>
      </c>
      <c r="B83" t="s">
        <v>41</v>
      </c>
      <c r="C83" t="s">
        <v>72</v>
      </c>
    </row>
    <row r="84" spans="1:3" x14ac:dyDescent="0.35">
      <c r="A84" t="s">
        <v>36</v>
      </c>
      <c r="B84" t="s">
        <v>11</v>
      </c>
      <c r="C84" t="s">
        <v>82</v>
      </c>
    </row>
    <row r="85" spans="1:3" x14ac:dyDescent="0.35">
      <c r="A85" t="s">
        <v>36</v>
      </c>
      <c r="B85" t="s">
        <v>26</v>
      </c>
      <c r="C85" t="s">
        <v>82</v>
      </c>
    </row>
    <row r="86" spans="1:3" x14ac:dyDescent="0.35">
      <c r="A86" t="s">
        <v>36</v>
      </c>
      <c r="B86" t="s">
        <v>58</v>
      </c>
      <c r="C86" t="s">
        <v>82</v>
      </c>
    </row>
    <row r="87" spans="1:3" x14ac:dyDescent="0.35">
      <c r="A87" t="s">
        <v>36</v>
      </c>
      <c r="B87" t="s">
        <v>73</v>
      </c>
      <c r="C87" t="s">
        <v>82</v>
      </c>
    </row>
    <row r="88" spans="1:3" x14ac:dyDescent="0.35">
      <c r="A88" t="s">
        <v>36</v>
      </c>
      <c r="B88" t="s">
        <v>6</v>
      </c>
      <c r="C88" t="s">
        <v>72</v>
      </c>
    </row>
    <row r="89" spans="1:3" x14ac:dyDescent="0.35">
      <c r="A89" t="s">
        <v>36</v>
      </c>
      <c r="B89" t="s">
        <v>38</v>
      </c>
      <c r="C89" t="s">
        <v>82</v>
      </c>
    </row>
    <row r="90" spans="1:3" x14ac:dyDescent="0.35">
      <c r="A90" t="s">
        <v>36</v>
      </c>
      <c r="B90" t="s">
        <v>80</v>
      </c>
      <c r="C90" t="s">
        <v>82</v>
      </c>
    </row>
    <row r="91" spans="1:3" x14ac:dyDescent="0.35">
      <c r="A91" t="s">
        <v>36</v>
      </c>
      <c r="B91" t="s">
        <v>68</v>
      </c>
      <c r="C91" t="s">
        <v>72</v>
      </c>
    </row>
    <row r="92" spans="1:3" x14ac:dyDescent="0.35">
      <c r="A92" t="s">
        <v>36</v>
      </c>
      <c r="B92" t="s">
        <v>37</v>
      </c>
      <c r="C92" t="s">
        <v>82</v>
      </c>
    </row>
    <row r="93" spans="1:3" x14ac:dyDescent="0.35">
      <c r="A93" t="s">
        <v>36</v>
      </c>
      <c r="B93" t="s">
        <v>32</v>
      </c>
      <c r="C93" t="s">
        <v>82</v>
      </c>
    </row>
    <row r="94" spans="1:3" x14ac:dyDescent="0.35">
      <c r="A94" t="s">
        <v>36</v>
      </c>
      <c r="B94" t="s">
        <v>15</v>
      </c>
      <c r="C94" t="s">
        <v>82</v>
      </c>
    </row>
    <row r="95" spans="1:3" x14ac:dyDescent="0.35">
      <c r="A95" t="s">
        <v>36</v>
      </c>
      <c r="B95" t="s">
        <v>48</v>
      </c>
      <c r="C95" t="s">
        <v>72</v>
      </c>
    </row>
    <row r="96" spans="1:3" x14ac:dyDescent="0.35">
      <c r="A96" t="s">
        <v>36</v>
      </c>
      <c r="B96" t="s">
        <v>53</v>
      </c>
      <c r="C96" t="s">
        <v>72</v>
      </c>
    </row>
    <row r="97" spans="1:3" x14ac:dyDescent="0.35">
      <c r="A97" t="s">
        <v>36</v>
      </c>
      <c r="B97" t="s">
        <v>21</v>
      </c>
      <c r="C97" t="s">
        <v>82</v>
      </c>
    </row>
    <row r="98" spans="1:3" x14ac:dyDescent="0.35">
      <c r="A98" t="s">
        <v>44</v>
      </c>
      <c r="B98" t="s">
        <v>22</v>
      </c>
      <c r="C98" t="s">
        <v>82</v>
      </c>
    </row>
    <row r="99" spans="1:3" x14ac:dyDescent="0.35">
      <c r="A99" t="s">
        <v>44</v>
      </c>
      <c r="B99" t="s">
        <v>25</v>
      </c>
      <c r="C99" t="s">
        <v>72</v>
      </c>
    </row>
    <row r="100" spans="1:3" x14ac:dyDescent="0.35">
      <c r="A100" t="s">
        <v>44</v>
      </c>
      <c r="B100" t="s">
        <v>10</v>
      </c>
      <c r="C100" t="s">
        <v>82</v>
      </c>
    </row>
    <row r="101" spans="1:3" x14ac:dyDescent="0.35">
      <c r="A101" t="s">
        <v>44</v>
      </c>
      <c r="B101" t="s">
        <v>30</v>
      </c>
      <c r="C101" t="s">
        <v>82</v>
      </c>
    </row>
    <row r="102" spans="1:3" x14ac:dyDescent="0.35">
      <c r="A102" t="s">
        <v>44</v>
      </c>
      <c r="B102" t="s">
        <v>42</v>
      </c>
      <c r="C102" t="s">
        <v>82</v>
      </c>
    </row>
    <row r="103" spans="1:3" x14ac:dyDescent="0.35">
      <c r="A103" t="s">
        <v>44</v>
      </c>
      <c r="B103" t="s">
        <v>34</v>
      </c>
      <c r="C103" t="s">
        <v>82</v>
      </c>
    </row>
    <row r="104" spans="1:3" x14ac:dyDescent="0.35">
      <c r="A104" t="s">
        <v>44</v>
      </c>
      <c r="B104" t="s">
        <v>18</v>
      </c>
      <c r="C104" t="s">
        <v>72</v>
      </c>
    </row>
    <row r="105" spans="1:3" x14ac:dyDescent="0.35">
      <c r="A105" t="s">
        <v>44</v>
      </c>
      <c r="B105" t="s">
        <v>27</v>
      </c>
      <c r="C105" t="s">
        <v>82</v>
      </c>
    </row>
    <row r="106" spans="1:3" x14ac:dyDescent="0.35">
      <c r="A106" t="s">
        <v>44</v>
      </c>
      <c r="B106" t="s">
        <v>3</v>
      </c>
      <c r="C106" t="s">
        <v>82</v>
      </c>
    </row>
    <row r="107" spans="1:3" x14ac:dyDescent="0.35">
      <c r="A107" t="s">
        <v>44</v>
      </c>
      <c r="B107" t="s">
        <v>55</v>
      </c>
      <c r="C107" t="s">
        <v>82</v>
      </c>
    </row>
    <row r="108" spans="1:3" x14ac:dyDescent="0.35">
      <c r="A108" t="s">
        <v>44</v>
      </c>
      <c r="B108" t="s">
        <v>23</v>
      </c>
      <c r="C108" t="s">
        <v>82</v>
      </c>
    </row>
    <row r="109" spans="1:3" x14ac:dyDescent="0.35">
      <c r="A109" t="s">
        <v>44</v>
      </c>
      <c r="B109" t="s">
        <v>19</v>
      </c>
      <c r="C109" t="s">
        <v>72</v>
      </c>
    </row>
    <row r="110" spans="1:3" x14ac:dyDescent="0.35">
      <c r="A110" t="s">
        <v>44</v>
      </c>
      <c r="B110" t="s">
        <v>28</v>
      </c>
      <c r="C110" t="s">
        <v>82</v>
      </c>
    </row>
    <row r="111" spans="1:3" x14ac:dyDescent="0.35">
      <c r="A111" t="s">
        <v>44</v>
      </c>
      <c r="B111" t="s">
        <v>9</v>
      </c>
      <c r="C111" t="s">
        <v>82</v>
      </c>
    </row>
    <row r="112" spans="1:3" x14ac:dyDescent="0.35">
      <c r="A112" t="s">
        <v>44</v>
      </c>
      <c r="B112" t="s">
        <v>46</v>
      </c>
      <c r="C112" t="s">
        <v>82</v>
      </c>
    </row>
    <row r="113" spans="1:3" x14ac:dyDescent="0.35">
      <c r="A113" t="s">
        <v>44</v>
      </c>
      <c r="B113" t="s">
        <v>45</v>
      </c>
      <c r="C113" t="s">
        <v>82</v>
      </c>
    </row>
    <row r="114" spans="1:3" x14ac:dyDescent="0.35">
      <c r="A114" t="s">
        <v>44</v>
      </c>
      <c r="B114" t="s">
        <v>40</v>
      </c>
      <c r="C114" t="s">
        <v>72</v>
      </c>
    </row>
    <row r="115" spans="1:3" x14ac:dyDescent="0.35">
      <c r="A115" t="s">
        <v>44</v>
      </c>
      <c r="B115" t="s">
        <v>41</v>
      </c>
      <c r="C115" t="s">
        <v>82</v>
      </c>
    </row>
    <row r="116" spans="1:3" x14ac:dyDescent="0.35">
      <c r="A116" t="s">
        <v>44</v>
      </c>
      <c r="B116" t="s">
        <v>11</v>
      </c>
      <c r="C116" t="s">
        <v>82</v>
      </c>
    </row>
    <row r="117" spans="1:3" x14ac:dyDescent="0.35">
      <c r="A117" t="s">
        <v>44</v>
      </c>
      <c r="B117" t="s">
        <v>26</v>
      </c>
      <c r="C117" t="s">
        <v>82</v>
      </c>
    </row>
    <row r="118" spans="1:3" x14ac:dyDescent="0.35">
      <c r="A118" t="s">
        <v>44</v>
      </c>
      <c r="B118" t="s">
        <v>58</v>
      </c>
      <c r="C118" t="s">
        <v>82</v>
      </c>
    </row>
    <row r="119" spans="1:3" x14ac:dyDescent="0.35">
      <c r="A119" t="s">
        <v>44</v>
      </c>
      <c r="B119" t="s">
        <v>73</v>
      </c>
      <c r="C119" t="s">
        <v>72</v>
      </c>
    </row>
    <row r="120" spans="1:3" x14ac:dyDescent="0.35">
      <c r="A120" t="s">
        <v>44</v>
      </c>
      <c r="B120" t="s">
        <v>6</v>
      </c>
      <c r="C120" t="s">
        <v>82</v>
      </c>
    </row>
    <row r="121" spans="1:3" x14ac:dyDescent="0.35">
      <c r="A121" t="s">
        <v>44</v>
      </c>
      <c r="B121" t="s">
        <v>38</v>
      </c>
      <c r="C121" t="s">
        <v>82</v>
      </c>
    </row>
    <row r="122" spans="1:3" x14ac:dyDescent="0.35">
      <c r="A122" t="s">
        <v>44</v>
      </c>
      <c r="B122" t="s">
        <v>80</v>
      </c>
      <c r="C122" t="s">
        <v>82</v>
      </c>
    </row>
    <row r="123" spans="1:3" x14ac:dyDescent="0.35">
      <c r="A123" t="s">
        <v>44</v>
      </c>
      <c r="B123" t="s">
        <v>68</v>
      </c>
      <c r="C123" t="s">
        <v>72</v>
      </c>
    </row>
    <row r="124" spans="1:3" x14ac:dyDescent="0.35">
      <c r="A124" t="s">
        <v>44</v>
      </c>
      <c r="B124" t="s">
        <v>37</v>
      </c>
      <c r="C124" t="s">
        <v>82</v>
      </c>
    </row>
    <row r="125" spans="1:3" x14ac:dyDescent="0.35">
      <c r="A125" t="s">
        <v>44</v>
      </c>
      <c r="B125" t="s">
        <v>32</v>
      </c>
      <c r="C125" t="s">
        <v>82</v>
      </c>
    </row>
    <row r="126" spans="1:3" x14ac:dyDescent="0.35">
      <c r="A126" t="s">
        <v>44</v>
      </c>
      <c r="B126" t="s">
        <v>15</v>
      </c>
      <c r="C126" t="s">
        <v>72</v>
      </c>
    </row>
    <row r="127" spans="1:3" x14ac:dyDescent="0.35">
      <c r="A127" t="s">
        <v>44</v>
      </c>
      <c r="B127" t="s">
        <v>48</v>
      </c>
      <c r="C127" t="s">
        <v>82</v>
      </c>
    </row>
    <row r="128" spans="1:3" x14ac:dyDescent="0.35">
      <c r="A128" t="s">
        <v>44</v>
      </c>
      <c r="B128" t="s">
        <v>53</v>
      </c>
      <c r="C128" t="s">
        <v>72</v>
      </c>
    </row>
    <row r="129" spans="1:3" x14ac:dyDescent="0.35">
      <c r="A129" t="s">
        <v>44</v>
      </c>
      <c r="B129" t="s">
        <v>21</v>
      </c>
      <c r="C129" t="s">
        <v>82</v>
      </c>
    </row>
    <row r="130" spans="1:3" x14ac:dyDescent="0.35">
      <c r="A130" t="s">
        <v>16</v>
      </c>
      <c r="B130" t="s">
        <v>22</v>
      </c>
      <c r="C130" t="s">
        <v>82</v>
      </c>
    </row>
    <row r="131" spans="1:3" x14ac:dyDescent="0.35">
      <c r="A131" t="s">
        <v>16</v>
      </c>
      <c r="B131" t="s">
        <v>25</v>
      </c>
      <c r="C131" t="s">
        <v>72</v>
      </c>
    </row>
    <row r="132" spans="1:3" x14ac:dyDescent="0.35">
      <c r="A132" t="s">
        <v>16</v>
      </c>
      <c r="B132" t="s">
        <v>10</v>
      </c>
      <c r="C132" t="s">
        <v>82</v>
      </c>
    </row>
    <row r="133" spans="1:3" x14ac:dyDescent="0.35">
      <c r="A133" t="s">
        <v>16</v>
      </c>
      <c r="B133" t="s">
        <v>30</v>
      </c>
      <c r="C133" t="s">
        <v>82</v>
      </c>
    </row>
    <row r="134" spans="1:3" x14ac:dyDescent="0.35">
      <c r="A134" t="s">
        <v>16</v>
      </c>
      <c r="B134" t="s">
        <v>42</v>
      </c>
      <c r="C134" t="s">
        <v>82</v>
      </c>
    </row>
    <row r="135" spans="1:3" x14ac:dyDescent="0.35">
      <c r="A135" t="s">
        <v>16</v>
      </c>
      <c r="B135" t="s">
        <v>34</v>
      </c>
      <c r="C135" t="s">
        <v>82</v>
      </c>
    </row>
    <row r="136" spans="1:3" x14ac:dyDescent="0.35">
      <c r="A136" t="s">
        <v>16</v>
      </c>
      <c r="B136" t="s">
        <v>18</v>
      </c>
      <c r="C136" t="s">
        <v>72</v>
      </c>
    </row>
    <row r="137" spans="1:3" x14ac:dyDescent="0.35">
      <c r="A137" t="s">
        <v>16</v>
      </c>
      <c r="B137" t="s">
        <v>27</v>
      </c>
      <c r="C137" t="s">
        <v>82</v>
      </c>
    </row>
    <row r="138" spans="1:3" x14ac:dyDescent="0.35">
      <c r="A138" t="s">
        <v>16</v>
      </c>
      <c r="B138" t="s">
        <v>3</v>
      </c>
      <c r="C138" t="s">
        <v>82</v>
      </c>
    </row>
    <row r="139" spans="1:3" x14ac:dyDescent="0.35">
      <c r="A139" t="s">
        <v>16</v>
      </c>
      <c r="B139" t="s">
        <v>55</v>
      </c>
      <c r="C139" t="s">
        <v>82</v>
      </c>
    </row>
    <row r="140" spans="1:3" x14ac:dyDescent="0.35">
      <c r="A140" t="s">
        <v>16</v>
      </c>
      <c r="B140" t="s">
        <v>23</v>
      </c>
      <c r="C140" t="s">
        <v>82</v>
      </c>
    </row>
    <row r="141" spans="1:3" x14ac:dyDescent="0.35">
      <c r="A141" t="s">
        <v>16</v>
      </c>
      <c r="B141" t="s">
        <v>19</v>
      </c>
      <c r="C141" t="s">
        <v>72</v>
      </c>
    </row>
    <row r="142" spans="1:3" x14ac:dyDescent="0.35">
      <c r="A142" t="s">
        <v>16</v>
      </c>
      <c r="B142" t="s">
        <v>28</v>
      </c>
      <c r="C142" t="s">
        <v>82</v>
      </c>
    </row>
    <row r="143" spans="1:3" x14ac:dyDescent="0.35">
      <c r="A143" t="s">
        <v>16</v>
      </c>
      <c r="B143" t="s">
        <v>9</v>
      </c>
      <c r="C143" t="s">
        <v>82</v>
      </c>
    </row>
    <row r="144" spans="1:3" x14ac:dyDescent="0.35">
      <c r="A144" t="s">
        <v>16</v>
      </c>
      <c r="B144" t="s">
        <v>46</v>
      </c>
      <c r="C144" t="s">
        <v>82</v>
      </c>
    </row>
    <row r="145" spans="1:3" x14ac:dyDescent="0.35">
      <c r="A145" t="s">
        <v>16</v>
      </c>
      <c r="B145" t="s">
        <v>45</v>
      </c>
      <c r="C145" t="s">
        <v>82</v>
      </c>
    </row>
    <row r="146" spans="1:3" x14ac:dyDescent="0.35">
      <c r="A146" t="s">
        <v>16</v>
      </c>
      <c r="B146" t="s">
        <v>40</v>
      </c>
      <c r="C146" t="s">
        <v>72</v>
      </c>
    </row>
    <row r="147" spans="1:3" x14ac:dyDescent="0.35">
      <c r="A147" t="s">
        <v>16</v>
      </c>
      <c r="B147" t="s">
        <v>41</v>
      </c>
      <c r="C147" t="s">
        <v>82</v>
      </c>
    </row>
    <row r="148" spans="1:3" x14ac:dyDescent="0.35">
      <c r="A148" t="s">
        <v>16</v>
      </c>
      <c r="B148" t="s">
        <v>11</v>
      </c>
      <c r="C148" t="s">
        <v>82</v>
      </c>
    </row>
    <row r="149" spans="1:3" x14ac:dyDescent="0.35">
      <c r="A149" t="s">
        <v>16</v>
      </c>
      <c r="B149" t="s">
        <v>26</v>
      </c>
      <c r="C149" t="s">
        <v>82</v>
      </c>
    </row>
    <row r="150" spans="1:3" x14ac:dyDescent="0.35">
      <c r="A150" t="s">
        <v>16</v>
      </c>
      <c r="B150" t="s">
        <v>58</v>
      </c>
      <c r="C150" t="s">
        <v>82</v>
      </c>
    </row>
    <row r="151" spans="1:3" x14ac:dyDescent="0.35">
      <c r="A151" t="s">
        <v>16</v>
      </c>
      <c r="B151" t="s">
        <v>73</v>
      </c>
      <c r="C151" t="s">
        <v>72</v>
      </c>
    </row>
    <row r="152" spans="1:3" x14ac:dyDescent="0.35">
      <c r="A152" t="s">
        <v>16</v>
      </c>
      <c r="B152" t="s">
        <v>6</v>
      </c>
      <c r="C152" t="s">
        <v>82</v>
      </c>
    </row>
    <row r="153" spans="1:3" x14ac:dyDescent="0.35">
      <c r="A153" t="s">
        <v>16</v>
      </c>
      <c r="B153" t="s">
        <v>38</v>
      </c>
      <c r="C153" t="s">
        <v>82</v>
      </c>
    </row>
    <row r="154" spans="1:3" x14ac:dyDescent="0.35">
      <c r="A154" t="s">
        <v>16</v>
      </c>
      <c r="B154" t="s">
        <v>80</v>
      </c>
      <c r="C154" t="s">
        <v>82</v>
      </c>
    </row>
    <row r="155" spans="1:3" x14ac:dyDescent="0.35">
      <c r="A155" t="s">
        <v>16</v>
      </c>
      <c r="B155" t="s">
        <v>68</v>
      </c>
      <c r="C155" t="s">
        <v>82</v>
      </c>
    </row>
    <row r="156" spans="1:3" x14ac:dyDescent="0.35">
      <c r="A156" t="s">
        <v>16</v>
      </c>
      <c r="B156" t="s">
        <v>37</v>
      </c>
      <c r="C156" t="s">
        <v>72</v>
      </c>
    </row>
    <row r="157" spans="1:3" x14ac:dyDescent="0.35">
      <c r="A157" t="s">
        <v>16</v>
      </c>
      <c r="B157" t="s">
        <v>32</v>
      </c>
      <c r="C157" t="s">
        <v>82</v>
      </c>
    </row>
    <row r="158" spans="1:3" x14ac:dyDescent="0.35">
      <c r="A158" t="s">
        <v>16</v>
      </c>
      <c r="B158" t="s">
        <v>15</v>
      </c>
      <c r="C158" t="s">
        <v>72</v>
      </c>
    </row>
    <row r="159" spans="1:3" x14ac:dyDescent="0.35">
      <c r="A159" t="s">
        <v>16</v>
      </c>
      <c r="B159" t="s">
        <v>48</v>
      </c>
      <c r="C159" t="s">
        <v>82</v>
      </c>
    </row>
    <row r="160" spans="1:3" x14ac:dyDescent="0.35">
      <c r="A160" t="s">
        <v>16</v>
      </c>
      <c r="B160" t="s">
        <v>53</v>
      </c>
      <c r="C160" t="s">
        <v>72</v>
      </c>
    </row>
    <row r="161" spans="1:3" x14ac:dyDescent="0.35">
      <c r="A161" t="s">
        <v>16</v>
      </c>
      <c r="B161" t="s">
        <v>21</v>
      </c>
      <c r="C161" t="s">
        <v>82</v>
      </c>
    </row>
    <row r="162" spans="1:3" x14ac:dyDescent="0.35">
      <c r="A162" t="s">
        <v>47</v>
      </c>
      <c r="B162" t="s">
        <v>22</v>
      </c>
      <c r="C162" t="s">
        <v>82</v>
      </c>
    </row>
    <row r="163" spans="1:3" x14ac:dyDescent="0.35">
      <c r="A163" t="s">
        <v>47</v>
      </c>
      <c r="B163" t="s">
        <v>25</v>
      </c>
      <c r="C163" t="s">
        <v>72</v>
      </c>
    </row>
    <row r="164" spans="1:3" x14ac:dyDescent="0.35">
      <c r="A164" t="s">
        <v>47</v>
      </c>
      <c r="B164" t="s">
        <v>10</v>
      </c>
      <c r="C164" t="s">
        <v>82</v>
      </c>
    </row>
    <row r="165" spans="1:3" x14ac:dyDescent="0.35">
      <c r="A165" t="s">
        <v>47</v>
      </c>
      <c r="B165" t="s">
        <v>30</v>
      </c>
      <c r="C165" t="s">
        <v>82</v>
      </c>
    </row>
    <row r="166" spans="1:3" x14ac:dyDescent="0.35">
      <c r="A166" t="s">
        <v>47</v>
      </c>
      <c r="B166" t="s">
        <v>42</v>
      </c>
      <c r="C166" t="s">
        <v>82</v>
      </c>
    </row>
    <row r="167" spans="1:3" x14ac:dyDescent="0.35">
      <c r="A167" t="s">
        <v>47</v>
      </c>
      <c r="B167" t="s">
        <v>34</v>
      </c>
      <c r="C167" t="s">
        <v>72</v>
      </c>
    </row>
    <row r="168" spans="1:3" x14ac:dyDescent="0.35">
      <c r="A168" t="s">
        <v>47</v>
      </c>
      <c r="B168" t="s">
        <v>18</v>
      </c>
      <c r="C168" t="s">
        <v>82</v>
      </c>
    </row>
    <row r="169" spans="1:3" x14ac:dyDescent="0.35">
      <c r="A169" t="s">
        <v>47</v>
      </c>
      <c r="B169" t="s">
        <v>27</v>
      </c>
      <c r="C169" t="s">
        <v>82</v>
      </c>
    </row>
    <row r="170" spans="1:3" x14ac:dyDescent="0.35">
      <c r="A170" t="s">
        <v>47</v>
      </c>
      <c r="B170" t="s">
        <v>3</v>
      </c>
      <c r="C170" t="s">
        <v>82</v>
      </c>
    </row>
    <row r="171" spans="1:3" x14ac:dyDescent="0.35">
      <c r="A171" t="s">
        <v>47</v>
      </c>
      <c r="B171" t="s">
        <v>55</v>
      </c>
      <c r="C171" t="s">
        <v>82</v>
      </c>
    </row>
    <row r="172" spans="1:3" x14ac:dyDescent="0.35">
      <c r="A172" t="s">
        <v>47</v>
      </c>
      <c r="B172" t="s">
        <v>23</v>
      </c>
      <c r="C172" t="s">
        <v>72</v>
      </c>
    </row>
    <row r="173" spans="1:3" x14ac:dyDescent="0.35">
      <c r="A173" t="s">
        <v>47</v>
      </c>
      <c r="B173" t="s">
        <v>19</v>
      </c>
      <c r="C173" t="s">
        <v>82</v>
      </c>
    </row>
    <row r="174" spans="1:3" x14ac:dyDescent="0.35">
      <c r="A174" t="s">
        <v>47</v>
      </c>
      <c r="B174" t="s">
        <v>28</v>
      </c>
      <c r="C174" t="s">
        <v>82</v>
      </c>
    </row>
    <row r="175" spans="1:3" x14ac:dyDescent="0.35">
      <c r="A175" t="s">
        <v>47</v>
      </c>
      <c r="B175" t="s">
        <v>9</v>
      </c>
      <c r="C175" t="s">
        <v>82</v>
      </c>
    </row>
    <row r="176" spans="1:3" x14ac:dyDescent="0.35">
      <c r="A176" t="s">
        <v>47</v>
      </c>
      <c r="B176" t="s">
        <v>46</v>
      </c>
      <c r="C176" t="s">
        <v>82</v>
      </c>
    </row>
    <row r="177" spans="1:3" x14ac:dyDescent="0.35">
      <c r="A177" t="s">
        <v>47</v>
      </c>
      <c r="B177" t="s">
        <v>45</v>
      </c>
      <c r="C177" t="s">
        <v>72</v>
      </c>
    </row>
    <row r="178" spans="1:3" x14ac:dyDescent="0.35">
      <c r="A178" t="s">
        <v>47</v>
      </c>
      <c r="B178" t="s">
        <v>40</v>
      </c>
      <c r="C178" t="s">
        <v>82</v>
      </c>
    </row>
    <row r="179" spans="1:3" x14ac:dyDescent="0.35">
      <c r="A179" t="s">
        <v>47</v>
      </c>
      <c r="B179" t="s">
        <v>41</v>
      </c>
      <c r="C179" t="s">
        <v>82</v>
      </c>
    </row>
    <row r="180" spans="1:3" x14ac:dyDescent="0.35">
      <c r="A180" t="s">
        <v>47</v>
      </c>
      <c r="B180" t="s">
        <v>11</v>
      </c>
      <c r="C180" t="s">
        <v>82</v>
      </c>
    </row>
    <row r="181" spans="1:3" x14ac:dyDescent="0.35">
      <c r="A181" t="s">
        <v>47</v>
      </c>
      <c r="B181" t="s">
        <v>26</v>
      </c>
      <c r="C181" t="s">
        <v>82</v>
      </c>
    </row>
    <row r="182" spans="1:3" x14ac:dyDescent="0.35">
      <c r="A182" t="s">
        <v>47</v>
      </c>
      <c r="B182" t="s">
        <v>58</v>
      </c>
      <c r="C182" t="s">
        <v>72</v>
      </c>
    </row>
    <row r="183" spans="1:3" x14ac:dyDescent="0.35">
      <c r="A183" t="s">
        <v>47</v>
      </c>
      <c r="B183" t="s">
        <v>73</v>
      </c>
      <c r="C183" t="s">
        <v>82</v>
      </c>
    </row>
    <row r="184" spans="1:3" x14ac:dyDescent="0.35">
      <c r="A184" t="s">
        <v>47</v>
      </c>
      <c r="B184" t="s">
        <v>6</v>
      </c>
      <c r="C184" t="s">
        <v>82</v>
      </c>
    </row>
    <row r="185" spans="1:3" x14ac:dyDescent="0.35">
      <c r="A185" t="s">
        <v>47</v>
      </c>
      <c r="B185" t="s">
        <v>38</v>
      </c>
      <c r="C185" t="s">
        <v>82</v>
      </c>
    </row>
    <row r="186" spans="1:3" x14ac:dyDescent="0.35">
      <c r="A186" t="s">
        <v>47</v>
      </c>
      <c r="B186" t="s">
        <v>80</v>
      </c>
      <c r="C186" t="s">
        <v>82</v>
      </c>
    </row>
    <row r="187" spans="1:3" x14ac:dyDescent="0.35">
      <c r="A187" t="s">
        <v>47</v>
      </c>
      <c r="B187" t="s">
        <v>68</v>
      </c>
      <c r="C187" t="s">
        <v>82</v>
      </c>
    </row>
    <row r="188" spans="1:3" x14ac:dyDescent="0.35">
      <c r="A188" t="s">
        <v>47</v>
      </c>
      <c r="B188" t="s">
        <v>37</v>
      </c>
      <c r="C188" t="s">
        <v>82</v>
      </c>
    </row>
    <row r="189" spans="1:3" x14ac:dyDescent="0.35">
      <c r="A189" t="s">
        <v>47</v>
      </c>
      <c r="B189" t="s">
        <v>32</v>
      </c>
      <c r="C189" t="s">
        <v>72</v>
      </c>
    </row>
    <row r="190" spans="1:3" x14ac:dyDescent="0.35">
      <c r="A190" t="s">
        <v>47</v>
      </c>
      <c r="B190" t="s">
        <v>15</v>
      </c>
      <c r="C190" t="s">
        <v>72</v>
      </c>
    </row>
    <row r="191" spans="1:3" x14ac:dyDescent="0.35">
      <c r="A191" t="s">
        <v>47</v>
      </c>
      <c r="B191" t="s">
        <v>48</v>
      </c>
      <c r="C191" t="s">
        <v>82</v>
      </c>
    </row>
    <row r="192" spans="1:3" x14ac:dyDescent="0.35">
      <c r="A192" t="s">
        <v>47</v>
      </c>
      <c r="B192" t="s">
        <v>53</v>
      </c>
      <c r="C192" t="s">
        <v>72</v>
      </c>
    </row>
    <row r="193" spans="1:3" x14ac:dyDescent="0.35">
      <c r="A193" t="s">
        <v>47</v>
      </c>
      <c r="B193" t="s">
        <v>21</v>
      </c>
      <c r="C193" t="s">
        <v>82</v>
      </c>
    </row>
    <row r="194" spans="1:3" x14ac:dyDescent="0.35">
      <c r="A194" t="s">
        <v>8</v>
      </c>
      <c r="B194" t="s">
        <v>22</v>
      </c>
      <c r="C194" t="s">
        <v>72</v>
      </c>
    </row>
    <row r="195" spans="1:3" x14ac:dyDescent="0.35">
      <c r="A195" t="s">
        <v>8</v>
      </c>
      <c r="B195" t="s">
        <v>25</v>
      </c>
      <c r="C195" t="s">
        <v>82</v>
      </c>
    </row>
    <row r="196" spans="1:3" x14ac:dyDescent="0.35">
      <c r="A196" t="s">
        <v>8</v>
      </c>
      <c r="B196" t="s">
        <v>10</v>
      </c>
      <c r="C196" t="s">
        <v>82</v>
      </c>
    </row>
    <row r="197" spans="1:3" x14ac:dyDescent="0.35">
      <c r="A197" t="s">
        <v>8</v>
      </c>
      <c r="B197" t="s">
        <v>30</v>
      </c>
      <c r="C197" t="s">
        <v>82</v>
      </c>
    </row>
    <row r="198" spans="1:3" x14ac:dyDescent="0.35">
      <c r="A198" t="s">
        <v>8</v>
      </c>
      <c r="B198" t="s">
        <v>42</v>
      </c>
      <c r="C198" t="s">
        <v>82</v>
      </c>
    </row>
    <row r="199" spans="1:3" x14ac:dyDescent="0.35">
      <c r="A199" t="s">
        <v>8</v>
      </c>
      <c r="B199" t="s">
        <v>34</v>
      </c>
      <c r="C199" t="s">
        <v>72</v>
      </c>
    </row>
    <row r="200" spans="1:3" x14ac:dyDescent="0.35">
      <c r="A200" t="s">
        <v>8</v>
      </c>
      <c r="B200" t="s">
        <v>18</v>
      </c>
      <c r="C200" t="s">
        <v>82</v>
      </c>
    </row>
    <row r="201" spans="1:3" x14ac:dyDescent="0.35">
      <c r="A201" t="s">
        <v>8</v>
      </c>
      <c r="B201" t="s">
        <v>27</v>
      </c>
      <c r="C201" t="s">
        <v>82</v>
      </c>
    </row>
    <row r="202" spans="1:3" x14ac:dyDescent="0.35">
      <c r="A202" t="s">
        <v>8</v>
      </c>
      <c r="B202" t="s">
        <v>3</v>
      </c>
      <c r="C202" t="s">
        <v>82</v>
      </c>
    </row>
    <row r="203" spans="1:3" x14ac:dyDescent="0.35">
      <c r="A203" t="s">
        <v>8</v>
      </c>
      <c r="B203" t="s">
        <v>55</v>
      </c>
      <c r="C203" t="s">
        <v>82</v>
      </c>
    </row>
    <row r="204" spans="1:3" x14ac:dyDescent="0.35">
      <c r="A204" t="s">
        <v>8</v>
      </c>
      <c r="B204" t="s">
        <v>23</v>
      </c>
      <c r="C204" t="s">
        <v>72</v>
      </c>
    </row>
    <row r="205" spans="1:3" x14ac:dyDescent="0.35">
      <c r="A205" t="s">
        <v>8</v>
      </c>
      <c r="B205" t="s">
        <v>19</v>
      </c>
      <c r="C205" t="s">
        <v>82</v>
      </c>
    </row>
    <row r="206" spans="1:3" x14ac:dyDescent="0.35">
      <c r="A206" t="s">
        <v>8</v>
      </c>
      <c r="B206" t="s">
        <v>28</v>
      </c>
      <c r="C206" t="s">
        <v>82</v>
      </c>
    </row>
    <row r="207" spans="1:3" x14ac:dyDescent="0.35">
      <c r="A207" t="s">
        <v>8</v>
      </c>
      <c r="B207" t="s">
        <v>9</v>
      </c>
      <c r="C207" t="s">
        <v>82</v>
      </c>
    </row>
    <row r="208" spans="1:3" x14ac:dyDescent="0.35">
      <c r="A208" t="s">
        <v>8</v>
      </c>
      <c r="B208" t="s">
        <v>46</v>
      </c>
      <c r="C208" t="s">
        <v>82</v>
      </c>
    </row>
    <row r="209" spans="1:3" x14ac:dyDescent="0.35">
      <c r="A209" t="s">
        <v>8</v>
      </c>
      <c r="B209" t="s">
        <v>45</v>
      </c>
      <c r="C209" t="s">
        <v>72</v>
      </c>
    </row>
    <row r="210" spans="1:3" x14ac:dyDescent="0.35">
      <c r="A210" t="s">
        <v>8</v>
      </c>
      <c r="B210" t="s">
        <v>40</v>
      </c>
      <c r="C210" t="s">
        <v>82</v>
      </c>
    </row>
    <row r="211" spans="1:3" x14ac:dyDescent="0.35">
      <c r="A211" t="s">
        <v>8</v>
      </c>
      <c r="B211" t="s">
        <v>41</v>
      </c>
      <c r="C211" t="s">
        <v>82</v>
      </c>
    </row>
    <row r="212" spans="1:3" x14ac:dyDescent="0.35">
      <c r="A212" t="s">
        <v>8</v>
      </c>
      <c r="B212" t="s">
        <v>11</v>
      </c>
      <c r="C212" t="s">
        <v>82</v>
      </c>
    </row>
    <row r="213" spans="1:3" x14ac:dyDescent="0.35">
      <c r="A213" t="s">
        <v>8</v>
      </c>
      <c r="B213" t="s">
        <v>26</v>
      </c>
      <c r="C213" t="s">
        <v>82</v>
      </c>
    </row>
    <row r="214" spans="1:3" x14ac:dyDescent="0.35">
      <c r="A214" t="s">
        <v>8</v>
      </c>
      <c r="B214" t="s">
        <v>58</v>
      </c>
      <c r="C214" t="s">
        <v>72</v>
      </c>
    </row>
    <row r="215" spans="1:3" x14ac:dyDescent="0.35">
      <c r="A215" t="s">
        <v>8</v>
      </c>
      <c r="B215" t="s">
        <v>73</v>
      </c>
      <c r="C215" t="s">
        <v>82</v>
      </c>
    </row>
    <row r="216" spans="1:3" x14ac:dyDescent="0.35">
      <c r="A216" t="s">
        <v>8</v>
      </c>
      <c r="B216" t="s">
        <v>6</v>
      </c>
      <c r="C216" t="s">
        <v>82</v>
      </c>
    </row>
    <row r="217" spans="1:3" x14ac:dyDescent="0.35">
      <c r="A217" t="s">
        <v>8</v>
      </c>
      <c r="B217" t="s">
        <v>38</v>
      </c>
      <c r="C217" t="s">
        <v>82</v>
      </c>
    </row>
    <row r="218" spans="1:3" x14ac:dyDescent="0.35">
      <c r="A218" t="s">
        <v>8</v>
      </c>
      <c r="B218" t="s">
        <v>80</v>
      </c>
      <c r="C218" t="s">
        <v>82</v>
      </c>
    </row>
    <row r="219" spans="1:3" x14ac:dyDescent="0.35">
      <c r="A219" t="s">
        <v>8</v>
      </c>
      <c r="B219" t="s">
        <v>68</v>
      </c>
      <c r="C219" t="s">
        <v>82</v>
      </c>
    </row>
    <row r="220" spans="1:3" x14ac:dyDescent="0.35">
      <c r="A220" t="s">
        <v>8</v>
      </c>
      <c r="B220" t="s">
        <v>37</v>
      </c>
      <c r="C220" t="s">
        <v>72</v>
      </c>
    </row>
    <row r="221" spans="1:3" x14ac:dyDescent="0.35">
      <c r="A221" t="s">
        <v>8</v>
      </c>
      <c r="B221" t="s">
        <v>32</v>
      </c>
      <c r="C221" t="s">
        <v>82</v>
      </c>
    </row>
    <row r="222" spans="1:3" x14ac:dyDescent="0.35">
      <c r="A222" t="s">
        <v>8</v>
      </c>
      <c r="B222" t="s">
        <v>15</v>
      </c>
      <c r="C222" t="s">
        <v>82</v>
      </c>
    </row>
    <row r="223" spans="1:3" x14ac:dyDescent="0.35">
      <c r="A223" t="s">
        <v>8</v>
      </c>
      <c r="B223" t="s">
        <v>48</v>
      </c>
      <c r="C223" t="s">
        <v>72</v>
      </c>
    </row>
    <row r="224" spans="1:3" x14ac:dyDescent="0.35">
      <c r="A224" t="s">
        <v>8</v>
      </c>
      <c r="B224" t="s">
        <v>53</v>
      </c>
      <c r="C224" t="s">
        <v>82</v>
      </c>
    </row>
    <row r="225" spans="1:3" x14ac:dyDescent="0.35">
      <c r="A225" t="s">
        <v>8</v>
      </c>
      <c r="B225" t="s">
        <v>21</v>
      </c>
      <c r="C225" t="s">
        <v>72</v>
      </c>
    </row>
    <row r="226" spans="1:3" x14ac:dyDescent="0.35">
      <c r="A226" t="s">
        <v>29</v>
      </c>
      <c r="B226" t="s">
        <v>22</v>
      </c>
      <c r="C226" t="s">
        <v>72</v>
      </c>
    </row>
    <row r="227" spans="1:3" x14ac:dyDescent="0.35">
      <c r="A227" t="s">
        <v>29</v>
      </c>
      <c r="B227" t="s">
        <v>25</v>
      </c>
      <c r="C227" t="s">
        <v>82</v>
      </c>
    </row>
    <row r="228" spans="1:3" x14ac:dyDescent="0.35">
      <c r="A228" t="s">
        <v>29</v>
      </c>
      <c r="B228" t="s">
        <v>10</v>
      </c>
      <c r="C228" t="s">
        <v>82</v>
      </c>
    </row>
    <row r="229" spans="1:3" x14ac:dyDescent="0.35">
      <c r="A229" t="s">
        <v>29</v>
      </c>
      <c r="B229" t="s">
        <v>30</v>
      </c>
      <c r="C229" t="s">
        <v>82</v>
      </c>
    </row>
    <row r="230" spans="1:3" x14ac:dyDescent="0.35">
      <c r="A230" t="s">
        <v>29</v>
      </c>
      <c r="B230" t="s">
        <v>42</v>
      </c>
      <c r="C230" t="s">
        <v>82</v>
      </c>
    </row>
    <row r="231" spans="1:3" x14ac:dyDescent="0.35">
      <c r="A231" t="s">
        <v>29</v>
      </c>
      <c r="B231" t="s">
        <v>34</v>
      </c>
      <c r="C231" t="s">
        <v>82</v>
      </c>
    </row>
    <row r="232" spans="1:3" x14ac:dyDescent="0.35">
      <c r="A232" t="s">
        <v>29</v>
      </c>
      <c r="B232" t="s">
        <v>18</v>
      </c>
      <c r="C232" t="s">
        <v>72</v>
      </c>
    </row>
    <row r="233" spans="1:3" x14ac:dyDescent="0.35">
      <c r="A233" t="s">
        <v>29</v>
      </c>
      <c r="B233" t="s">
        <v>27</v>
      </c>
      <c r="C233" t="s">
        <v>82</v>
      </c>
    </row>
    <row r="234" spans="1:3" x14ac:dyDescent="0.35">
      <c r="A234" t="s">
        <v>29</v>
      </c>
      <c r="B234" t="s">
        <v>3</v>
      </c>
      <c r="C234" t="s">
        <v>82</v>
      </c>
    </row>
    <row r="235" spans="1:3" x14ac:dyDescent="0.35">
      <c r="A235" t="s">
        <v>29</v>
      </c>
      <c r="B235" t="s">
        <v>55</v>
      </c>
      <c r="C235" t="s">
        <v>82</v>
      </c>
    </row>
    <row r="236" spans="1:3" x14ac:dyDescent="0.35">
      <c r="A236" t="s">
        <v>29</v>
      </c>
      <c r="B236" t="s">
        <v>23</v>
      </c>
      <c r="C236" t="s">
        <v>82</v>
      </c>
    </row>
    <row r="237" spans="1:3" x14ac:dyDescent="0.35">
      <c r="A237" t="s">
        <v>29</v>
      </c>
      <c r="B237" t="s">
        <v>19</v>
      </c>
      <c r="C237" t="s">
        <v>82</v>
      </c>
    </row>
    <row r="238" spans="1:3" x14ac:dyDescent="0.35">
      <c r="A238" t="s">
        <v>29</v>
      </c>
      <c r="B238" t="s">
        <v>28</v>
      </c>
      <c r="C238" t="s">
        <v>82</v>
      </c>
    </row>
    <row r="239" spans="1:3" x14ac:dyDescent="0.35">
      <c r="A239" t="s">
        <v>29</v>
      </c>
      <c r="B239" t="s">
        <v>9</v>
      </c>
      <c r="C239" t="s">
        <v>72</v>
      </c>
    </row>
    <row r="240" spans="1:3" x14ac:dyDescent="0.35">
      <c r="A240" t="s">
        <v>29</v>
      </c>
      <c r="B240" t="s">
        <v>46</v>
      </c>
      <c r="C240" t="s">
        <v>82</v>
      </c>
    </row>
    <row r="241" spans="1:3" x14ac:dyDescent="0.35">
      <c r="A241" t="s">
        <v>29</v>
      </c>
      <c r="B241" t="s">
        <v>45</v>
      </c>
      <c r="C241" t="s">
        <v>72</v>
      </c>
    </row>
    <row r="242" spans="1:3" x14ac:dyDescent="0.35">
      <c r="A242" t="s">
        <v>29</v>
      </c>
      <c r="B242" t="s">
        <v>40</v>
      </c>
      <c r="C242" t="s">
        <v>82</v>
      </c>
    </row>
    <row r="243" spans="1:3" x14ac:dyDescent="0.35">
      <c r="A243" t="s">
        <v>29</v>
      </c>
      <c r="B243" t="s">
        <v>41</v>
      </c>
      <c r="C243" t="s">
        <v>82</v>
      </c>
    </row>
    <row r="244" spans="1:3" x14ac:dyDescent="0.35">
      <c r="A244" t="s">
        <v>29</v>
      </c>
      <c r="B244" t="s">
        <v>11</v>
      </c>
      <c r="C244" t="s">
        <v>82</v>
      </c>
    </row>
    <row r="245" spans="1:3" x14ac:dyDescent="0.35">
      <c r="A245" t="s">
        <v>29</v>
      </c>
      <c r="B245" t="s">
        <v>26</v>
      </c>
      <c r="C245" t="s">
        <v>82</v>
      </c>
    </row>
    <row r="246" spans="1:3" x14ac:dyDescent="0.35">
      <c r="A246" t="s">
        <v>29</v>
      </c>
      <c r="B246" t="s">
        <v>58</v>
      </c>
      <c r="C246" t="s">
        <v>72</v>
      </c>
    </row>
    <row r="247" spans="1:3" x14ac:dyDescent="0.35">
      <c r="A247" t="s">
        <v>29</v>
      </c>
      <c r="B247" t="s">
        <v>73</v>
      </c>
      <c r="C247" t="s">
        <v>82</v>
      </c>
    </row>
    <row r="248" spans="1:3" x14ac:dyDescent="0.35">
      <c r="A248" t="s">
        <v>29</v>
      </c>
      <c r="B248" t="s">
        <v>6</v>
      </c>
      <c r="C248" t="s">
        <v>82</v>
      </c>
    </row>
    <row r="249" spans="1:3" x14ac:dyDescent="0.35">
      <c r="A249" t="s">
        <v>29</v>
      </c>
      <c r="B249" t="s">
        <v>38</v>
      </c>
      <c r="C249" t="s">
        <v>82</v>
      </c>
    </row>
    <row r="250" spans="1:3" x14ac:dyDescent="0.35">
      <c r="A250" t="s">
        <v>29</v>
      </c>
      <c r="B250" t="s">
        <v>80</v>
      </c>
      <c r="C250" t="s">
        <v>82</v>
      </c>
    </row>
    <row r="251" spans="1:3" x14ac:dyDescent="0.35">
      <c r="A251" t="s">
        <v>29</v>
      </c>
      <c r="B251" t="s">
        <v>68</v>
      </c>
      <c r="C251" t="s">
        <v>72</v>
      </c>
    </row>
    <row r="252" spans="1:3" x14ac:dyDescent="0.35">
      <c r="A252" t="s">
        <v>29</v>
      </c>
      <c r="B252" t="s">
        <v>37</v>
      </c>
      <c r="C252" t="s">
        <v>82</v>
      </c>
    </row>
    <row r="253" spans="1:3" x14ac:dyDescent="0.35">
      <c r="A253" t="s">
        <v>29</v>
      </c>
      <c r="B253" t="s">
        <v>32</v>
      </c>
      <c r="C253" t="s">
        <v>82</v>
      </c>
    </row>
    <row r="254" spans="1:3" x14ac:dyDescent="0.35">
      <c r="A254" t="s">
        <v>29</v>
      </c>
      <c r="B254" t="s">
        <v>15</v>
      </c>
      <c r="C254" t="s">
        <v>82</v>
      </c>
    </row>
    <row r="255" spans="1:3" x14ac:dyDescent="0.35">
      <c r="A255" t="s">
        <v>29</v>
      </c>
      <c r="B255" t="s">
        <v>48</v>
      </c>
      <c r="C255" t="s">
        <v>72</v>
      </c>
    </row>
    <row r="256" spans="1:3" x14ac:dyDescent="0.35">
      <c r="A256" t="s">
        <v>29</v>
      </c>
      <c r="B256" t="s">
        <v>53</v>
      </c>
      <c r="C256" t="s">
        <v>82</v>
      </c>
    </row>
    <row r="257" spans="1:3" x14ac:dyDescent="0.35">
      <c r="A257" t="s">
        <v>29</v>
      </c>
      <c r="B257" t="s">
        <v>21</v>
      </c>
      <c r="C257" t="s">
        <v>72</v>
      </c>
    </row>
    <row r="258" spans="1:3" x14ac:dyDescent="0.35">
      <c r="A258" t="s">
        <v>14</v>
      </c>
      <c r="B258" t="s">
        <v>22</v>
      </c>
      <c r="C258" t="s">
        <v>82</v>
      </c>
    </row>
    <row r="259" spans="1:3" x14ac:dyDescent="0.35">
      <c r="A259" t="s">
        <v>14</v>
      </c>
      <c r="B259" t="s">
        <v>25</v>
      </c>
      <c r="C259" t="s">
        <v>72</v>
      </c>
    </row>
    <row r="260" spans="1:3" x14ac:dyDescent="0.35">
      <c r="A260" t="s">
        <v>14</v>
      </c>
      <c r="B260" t="s">
        <v>10</v>
      </c>
      <c r="C260" t="s">
        <v>82</v>
      </c>
    </row>
    <row r="261" spans="1:3" x14ac:dyDescent="0.35">
      <c r="A261" t="s">
        <v>14</v>
      </c>
      <c r="B261" t="s">
        <v>30</v>
      </c>
      <c r="C261" t="s">
        <v>82</v>
      </c>
    </row>
    <row r="262" spans="1:3" x14ac:dyDescent="0.35">
      <c r="A262" t="s">
        <v>14</v>
      </c>
      <c r="B262" t="s">
        <v>42</v>
      </c>
      <c r="C262" t="s">
        <v>82</v>
      </c>
    </row>
    <row r="263" spans="1:3" x14ac:dyDescent="0.35">
      <c r="A263" t="s">
        <v>14</v>
      </c>
      <c r="B263" t="s">
        <v>34</v>
      </c>
      <c r="C263" t="s">
        <v>72</v>
      </c>
    </row>
    <row r="264" spans="1:3" x14ac:dyDescent="0.35">
      <c r="A264" t="s">
        <v>14</v>
      </c>
      <c r="B264" t="s">
        <v>18</v>
      </c>
      <c r="C264" t="s">
        <v>82</v>
      </c>
    </row>
    <row r="265" spans="1:3" x14ac:dyDescent="0.35">
      <c r="A265" t="s">
        <v>14</v>
      </c>
      <c r="B265" t="s">
        <v>27</v>
      </c>
      <c r="C265" t="s">
        <v>82</v>
      </c>
    </row>
    <row r="266" spans="1:3" x14ac:dyDescent="0.35">
      <c r="A266" t="s">
        <v>14</v>
      </c>
      <c r="B266" t="s">
        <v>3</v>
      </c>
      <c r="C266" t="s">
        <v>82</v>
      </c>
    </row>
    <row r="267" spans="1:3" x14ac:dyDescent="0.35">
      <c r="A267" t="s">
        <v>14</v>
      </c>
      <c r="B267" t="s">
        <v>55</v>
      </c>
      <c r="C267" t="s">
        <v>82</v>
      </c>
    </row>
    <row r="268" spans="1:3" x14ac:dyDescent="0.35">
      <c r="A268" t="s">
        <v>14</v>
      </c>
      <c r="B268" t="s">
        <v>23</v>
      </c>
      <c r="C268" t="s">
        <v>72</v>
      </c>
    </row>
    <row r="269" spans="1:3" x14ac:dyDescent="0.35">
      <c r="A269" t="s">
        <v>14</v>
      </c>
      <c r="B269" t="s">
        <v>19</v>
      </c>
      <c r="C269" t="s">
        <v>82</v>
      </c>
    </row>
    <row r="270" spans="1:3" x14ac:dyDescent="0.35">
      <c r="A270" t="s">
        <v>14</v>
      </c>
      <c r="B270" t="s">
        <v>28</v>
      </c>
      <c r="C270" t="s">
        <v>82</v>
      </c>
    </row>
    <row r="271" spans="1:3" x14ac:dyDescent="0.35">
      <c r="A271" t="s">
        <v>14</v>
      </c>
      <c r="B271" t="s">
        <v>9</v>
      </c>
      <c r="C271" t="s">
        <v>82</v>
      </c>
    </row>
    <row r="272" spans="1:3" x14ac:dyDescent="0.35">
      <c r="A272" t="s">
        <v>14</v>
      </c>
      <c r="B272" t="s">
        <v>46</v>
      </c>
      <c r="C272" t="s">
        <v>82</v>
      </c>
    </row>
    <row r="273" spans="1:3" x14ac:dyDescent="0.35">
      <c r="A273" t="s">
        <v>14</v>
      </c>
      <c r="B273" t="s">
        <v>45</v>
      </c>
      <c r="C273" t="s">
        <v>72</v>
      </c>
    </row>
    <row r="274" spans="1:3" x14ac:dyDescent="0.35">
      <c r="A274" t="s">
        <v>14</v>
      </c>
      <c r="B274" t="s">
        <v>40</v>
      </c>
      <c r="C274" t="s">
        <v>82</v>
      </c>
    </row>
    <row r="275" spans="1:3" x14ac:dyDescent="0.35">
      <c r="A275" t="s">
        <v>14</v>
      </c>
      <c r="B275" t="s">
        <v>41</v>
      </c>
      <c r="C275" t="s">
        <v>82</v>
      </c>
    </row>
    <row r="276" spans="1:3" x14ac:dyDescent="0.35">
      <c r="A276" t="s">
        <v>14</v>
      </c>
      <c r="B276" t="s">
        <v>11</v>
      </c>
      <c r="C276" t="s">
        <v>82</v>
      </c>
    </row>
    <row r="277" spans="1:3" x14ac:dyDescent="0.35">
      <c r="A277" t="s">
        <v>14</v>
      </c>
      <c r="B277" t="s">
        <v>26</v>
      </c>
      <c r="C277" t="s">
        <v>82</v>
      </c>
    </row>
    <row r="278" spans="1:3" x14ac:dyDescent="0.35">
      <c r="A278" t="s">
        <v>14</v>
      </c>
      <c r="B278" t="s">
        <v>58</v>
      </c>
      <c r="C278" t="s">
        <v>72</v>
      </c>
    </row>
    <row r="279" spans="1:3" x14ac:dyDescent="0.35">
      <c r="A279" t="s">
        <v>14</v>
      </c>
      <c r="B279" t="s">
        <v>73</v>
      </c>
      <c r="C279" t="s">
        <v>82</v>
      </c>
    </row>
    <row r="280" spans="1:3" x14ac:dyDescent="0.35">
      <c r="A280" t="s">
        <v>14</v>
      </c>
      <c r="B280" t="s">
        <v>6</v>
      </c>
      <c r="C280" t="s">
        <v>82</v>
      </c>
    </row>
    <row r="281" spans="1:3" x14ac:dyDescent="0.35">
      <c r="A281" t="s">
        <v>14</v>
      </c>
      <c r="B281" t="s">
        <v>38</v>
      </c>
      <c r="C281" t="s">
        <v>82</v>
      </c>
    </row>
    <row r="282" spans="1:3" x14ac:dyDescent="0.35">
      <c r="A282" t="s">
        <v>14</v>
      </c>
      <c r="B282" t="s">
        <v>80</v>
      </c>
      <c r="C282" t="s">
        <v>82</v>
      </c>
    </row>
    <row r="283" spans="1:3" x14ac:dyDescent="0.35">
      <c r="A283" t="s">
        <v>14</v>
      </c>
      <c r="B283" t="s">
        <v>68</v>
      </c>
      <c r="C283" t="s">
        <v>82</v>
      </c>
    </row>
    <row r="284" spans="1:3" x14ac:dyDescent="0.35">
      <c r="A284" t="s">
        <v>14</v>
      </c>
      <c r="B284" t="s">
        <v>37</v>
      </c>
      <c r="C284" t="s">
        <v>72</v>
      </c>
    </row>
    <row r="285" spans="1:3" x14ac:dyDescent="0.35">
      <c r="A285" t="s">
        <v>14</v>
      </c>
      <c r="B285" t="s">
        <v>32</v>
      </c>
      <c r="C285" t="s">
        <v>82</v>
      </c>
    </row>
    <row r="286" spans="1:3" x14ac:dyDescent="0.35">
      <c r="A286" t="s">
        <v>14</v>
      </c>
      <c r="B286" t="s">
        <v>15</v>
      </c>
      <c r="C286" t="s">
        <v>82</v>
      </c>
    </row>
    <row r="287" spans="1:3" x14ac:dyDescent="0.35">
      <c r="A287" t="s">
        <v>14</v>
      </c>
      <c r="B287" t="s">
        <v>48</v>
      </c>
      <c r="C287" t="s">
        <v>72</v>
      </c>
    </row>
    <row r="288" spans="1:3" x14ac:dyDescent="0.35">
      <c r="A288" t="s">
        <v>14</v>
      </c>
      <c r="B288" t="s">
        <v>53</v>
      </c>
      <c r="C288" t="s">
        <v>72</v>
      </c>
    </row>
    <row r="289" spans="1:3" x14ac:dyDescent="0.35">
      <c r="A289" t="s">
        <v>14</v>
      </c>
      <c r="B289" t="s">
        <v>21</v>
      </c>
      <c r="C289" t="s">
        <v>82</v>
      </c>
    </row>
    <row r="290" spans="1:3" x14ac:dyDescent="0.35">
      <c r="A290" t="s">
        <v>71</v>
      </c>
      <c r="B290" t="s">
        <v>22</v>
      </c>
      <c r="C290" t="s">
        <v>82</v>
      </c>
    </row>
    <row r="291" spans="1:3" x14ac:dyDescent="0.35">
      <c r="A291" t="s">
        <v>71</v>
      </c>
      <c r="B291" t="s">
        <v>25</v>
      </c>
      <c r="C291" t="s">
        <v>72</v>
      </c>
    </row>
    <row r="292" spans="1:3" x14ac:dyDescent="0.35">
      <c r="A292" t="s">
        <v>71</v>
      </c>
      <c r="B292" t="s">
        <v>10</v>
      </c>
      <c r="C292" t="s">
        <v>82</v>
      </c>
    </row>
    <row r="293" spans="1:3" x14ac:dyDescent="0.35">
      <c r="A293" t="s">
        <v>71</v>
      </c>
      <c r="B293" t="s">
        <v>30</v>
      </c>
      <c r="C293" t="s">
        <v>82</v>
      </c>
    </row>
    <row r="294" spans="1:3" x14ac:dyDescent="0.35">
      <c r="A294" t="s">
        <v>71</v>
      </c>
      <c r="B294" t="s">
        <v>42</v>
      </c>
      <c r="C294" t="s">
        <v>82</v>
      </c>
    </row>
    <row r="295" spans="1:3" x14ac:dyDescent="0.35">
      <c r="A295" t="s">
        <v>71</v>
      </c>
      <c r="B295" t="s">
        <v>34</v>
      </c>
      <c r="C295" t="s">
        <v>82</v>
      </c>
    </row>
    <row r="296" spans="1:3" x14ac:dyDescent="0.35">
      <c r="A296" t="s">
        <v>71</v>
      </c>
      <c r="B296" t="s">
        <v>18</v>
      </c>
      <c r="C296" t="s">
        <v>72</v>
      </c>
    </row>
    <row r="297" spans="1:3" x14ac:dyDescent="0.35">
      <c r="A297" t="s">
        <v>71</v>
      </c>
      <c r="B297" t="s">
        <v>27</v>
      </c>
      <c r="C297" t="s">
        <v>82</v>
      </c>
    </row>
    <row r="298" spans="1:3" x14ac:dyDescent="0.35">
      <c r="A298" t="s">
        <v>71</v>
      </c>
      <c r="B298" t="s">
        <v>3</v>
      </c>
      <c r="C298" t="s">
        <v>82</v>
      </c>
    </row>
    <row r="299" spans="1:3" x14ac:dyDescent="0.35">
      <c r="A299" t="s">
        <v>71</v>
      </c>
      <c r="B299" t="s">
        <v>55</v>
      </c>
      <c r="C299" t="s">
        <v>82</v>
      </c>
    </row>
    <row r="300" spans="1:3" x14ac:dyDescent="0.35">
      <c r="A300" t="s">
        <v>71</v>
      </c>
      <c r="B300" t="s">
        <v>23</v>
      </c>
      <c r="C300" t="s">
        <v>82</v>
      </c>
    </row>
    <row r="301" spans="1:3" x14ac:dyDescent="0.35">
      <c r="A301" t="s">
        <v>71</v>
      </c>
      <c r="B301" t="s">
        <v>19</v>
      </c>
      <c r="C301" t="s">
        <v>72</v>
      </c>
    </row>
    <row r="302" spans="1:3" x14ac:dyDescent="0.35">
      <c r="A302" t="s">
        <v>71</v>
      </c>
      <c r="B302" t="s">
        <v>28</v>
      </c>
      <c r="C302" t="s">
        <v>82</v>
      </c>
    </row>
    <row r="303" spans="1:3" x14ac:dyDescent="0.35">
      <c r="A303" t="s">
        <v>71</v>
      </c>
      <c r="B303" t="s">
        <v>9</v>
      </c>
      <c r="C303" t="s">
        <v>82</v>
      </c>
    </row>
    <row r="304" spans="1:3" x14ac:dyDescent="0.35">
      <c r="A304" t="s">
        <v>71</v>
      </c>
      <c r="B304" t="s">
        <v>46</v>
      </c>
      <c r="C304" t="s">
        <v>82</v>
      </c>
    </row>
    <row r="305" spans="1:3" x14ac:dyDescent="0.35">
      <c r="A305" t="s">
        <v>71</v>
      </c>
      <c r="B305" t="s">
        <v>45</v>
      </c>
      <c r="C305" t="s">
        <v>82</v>
      </c>
    </row>
    <row r="306" spans="1:3" x14ac:dyDescent="0.35">
      <c r="A306" t="s">
        <v>71</v>
      </c>
      <c r="B306" t="s">
        <v>40</v>
      </c>
      <c r="C306" t="s">
        <v>72</v>
      </c>
    </row>
    <row r="307" spans="1:3" x14ac:dyDescent="0.35">
      <c r="A307" t="s">
        <v>71</v>
      </c>
      <c r="B307" t="s">
        <v>41</v>
      </c>
      <c r="C307" t="s">
        <v>82</v>
      </c>
    </row>
    <row r="308" spans="1:3" x14ac:dyDescent="0.35">
      <c r="A308" t="s">
        <v>71</v>
      </c>
      <c r="B308" t="s">
        <v>11</v>
      </c>
      <c r="C308" t="s">
        <v>82</v>
      </c>
    </row>
    <row r="309" spans="1:3" x14ac:dyDescent="0.35">
      <c r="A309" t="s">
        <v>71</v>
      </c>
      <c r="B309" t="s">
        <v>26</v>
      </c>
      <c r="C309" t="s">
        <v>82</v>
      </c>
    </row>
    <row r="310" spans="1:3" x14ac:dyDescent="0.35">
      <c r="A310" t="s">
        <v>71</v>
      </c>
      <c r="B310" t="s">
        <v>58</v>
      </c>
      <c r="C310" t="s">
        <v>82</v>
      </c>
    </row>
    <row r="311" spans="1:3" x14ac:dyDescent="0.35">
      <c r="A311" t="s">
        <v>71</v>
      </c>
      <c r="B311" t="s">
        <v>73</v>
      </c>
      <c r="C311" t="s">
        <v>72</v>
      </c>
    </row>
    <row r="312" spans="1:3" x14ac:dyDescent="0.35">
      <c r="A312" t="s">
        <v>71</v>
      </c>
      <c r="B312" t="s">
        <v>6</v>
      </c>
      <c r="C312" t="s">
        <v>82</v>
      </c>
    </row>
    <row r="313" spans="1:3" x14ac:dyDescent="0.35">
      <c r="A313" t="s">
        <v>71</v>
      </c>
      <c r="B313" t="s">
        <v>38</v>
      </c>
      <c r="C313" t="s">
        <v>82</v>
      </c>
    </row>
    <row r="314" spans="1:3" x14ac:dyDescent="0.35">
      <c r="A314" t="s">
        <v>71</v>
      </c>
      <c r="B314" t="s">
        <v>80</v>
      </c>
      <c r="C314" t="s">
        <v>82</v>
      </c>
    </row>
    <row r="315" spans="1:3" x14ac:dyDescent="0.35">
      <c r="A315" t="s">
        <v>71</v>
      </c>
      <c r="B315" t="s">
        <v>68</v>
      </c>
      <c r="C315" t="s">
        <v>72</v>
      </c>
    </row>
    <row r="316" spans="1:3" x14ac:dyDescent="0.35">
      <c r="A316" t="s">
        <v>71</v>
      </c>
      <c r="B316" t="s">
        <v>37</v>
      </c>
      <c r="C316" t="s">
        <v>82</v>
      </c>
    </row>
    <row r="317" spans="1:3" x14ac:dyDescent="0.35">
      <c r="A317" t="s">
        <v>71</v>
      </c>
      <c r="B317" t="s">
        <v>32</v>
      </c>
      <c r="C317" t="s">
        <v>82</v>
      </c>
    </row>
    <row r="318" spans="1:3" x14ac:dyDescent="0.35">
      <c r="A318" t="s">
        <v>71</v>
      </c>
      <c r="B318" t="s">
        <v>15</v>
      </c>
      <c r="C318" t="s">
        <v>72</v>
      </c>
    </row>
    <row r="319" spans="1:3" x14ac:dyDescent="0.35">
      <c r="A319" t="s">
        <v>71</v>
      </c>
      <c r="B319" t="s">
        <v>48</v>
      </c>
      <c r="C319" t="s">
        <v>82</v>
      </c>
    </row>
    <row r="320" spans="1:3" x14ac:dyDescent="0.35">
      <c r="A320" t="s">
        <v>71</v>
      </c>
      <c r="B320" t="s">
        <v>53</v>
      </c>
      <c r="C320" t="s">
        <v>72</v>
      </c>
    </row>
    <row r="321" spans="1:3" x14ac:dyDescent="0.35">
      <c r="A321" t="s">
        <v>71</v>
      </c>
      <c r="B321" t="s">
        <v>21</v>
      </c>
      <c r="C321" t="s">
        <v>82</v>
      </c>
    </row>
    <row r="322" spans="1:3" x14ac:dyDescent="0.35">
      <c r="A322" t="s">
        <v>79</v>
      </c>
      <c r="B322" t="s">
        <v>22</v>
      </c>
      <c r="C322" t="s">
        <v>82</v>
      </c>
    </row>
    <row r="323" spans="1:3" x14ac:dyDescent="0.35">
      <c r="A323" t="s">
        <v>79</v>
      </c>
      <c r="B323" t="s">
        <v>25</v>
      </c>
      <c r="C323" t="s">
        <v>72</v>
      </c>
    </row>
    <row r="324" spans="1:3" x14ac:dyDescent="0.35">
      <c r="A324" t="s">
        <v>79</v>
      </c>
      <c r="B324" t="s">
        <v>10</v>
      </c>
      <c r="C324" t="s">
        <v>82</v>
      </c>
    </row>
    <row r="325" spans="1:3" x14ac:dyDescent="0.35">
      <c r="A325" t="s">
        <v>79</v>
      </c>
      <c r="B325" t="s">
        <v>30</v>
      </c>
      <c r="C325" t="s">
        <v>82</v>
      </c>
    </row>
    <row r="326" spans="1:3" x14ac:dyDescent="0.35">
      <c r="A326" t="s">
        <v>79</v>
      </c>
      <c r="B326" t="s">
        <v>42</v>
      </c>
      <c r="C326" t="s">
        <v>82</v>
      </c>
    </row>
    <row r="327" spans="1:3" x14ac:dyDescent="0.35">
      <c r="A327" t="s">
        <v>79</v>
      </c>
      <c r="B327" t="s">
        <v>34</v>
      </c>
      <c r="C327" t="s">
        <v>82</v>
      </c>
    </row>
    <row r="328" spans="1:3" x14ac:dyDescent="0.35">
      <c r="A328" t="s">
        <v>79</v>
      </c>
      <c r="B328" t="s">
        <v>18</v>
      </c>
      <c r="C328" t="s">
        <v>72</v>
      </c>
    </row>
    <row r="329" spans="1:3" x14ac:dyDescent="0.35">
      <c r="A329" t="s">
        <v>79</v>
      </c>
      <c r="B329" t="s">
        <v>27</v>
      </c>
      <c r="C329" t="s">
        <v>82</v>
      </c>
    </row>
    <row r="330" spans="1:3" x14ac:dyDescent="0.35">
      <c r="A330" t="s">
        <v>79</v>
      </c>
      <c r="B330" t="s">
        <v>3</v>
      </c>
      <c r="C330" t="s">
        <v>82</v>
      </c>
    </row>
    <row r="331" spans="1:3" x14ac:dyDescent="0.35">
      <c r="A331" t="s">
        <v>79</v>
      </c>
      <c r="B331" t="s">
        <v>55</v>
      </c>
      <c r="C331" t="s">
        <v>82</v>
      </c>
    </row>
    <row r="332" spans="1:3" x14ac:dyDescent="0.35">
      <c r="A332" t="s">
        <v>79</v>
      </c>
      <c r="B332" t="s">
        <v>23</v>
      </c>
      <c r="C332" t="s">
        <v>82</v>
      </c>
    </row>
    <row r="333" spans="1:3" x14ac:dyDescent="0.35">
      <c r="A333" t="s">
        <v>79</v>
      </c>
      <c r="B333" t="s">
        <v>19</v>
      </c>
      <c r="C333" t="s">
        <v>72</v>
      </c>
    </row>
    <row r="334" spans="1:3" x14ac:dyDescent="0.35">
      <c r="A334" t="s">
        <v>79</v>
      </c>
      <c r="B334" t="s">
        <v>28</v>
      </c>
      <c r="C334" t="s">
        <v>82</v>
      </c>
    </row>
    <row r="335" spans="1:3" x14ac:dyDescent="0.35">
      <c r="A335" t="s">
        <v>79</v>
      </c>
      <c r="B335" t="s">
        <v>9</v>
      </c>
      <c r="C335" t="s">
        <v>82</v>
      </c>
    </row>
    <row r="336" spans="1:3" x14ac:dyDescent="0.35">
      <c r="A336" t="s">
        <v>79</v>
      </c>
      <c r="B336" t="s">
        <v>46</v>
      </c>
      <c r="C336" t="s">
        <v>82</v>
      </c>
    </row>
    <row r="337" spans="1:3" x14ac:dyDescent="0.35">
      <c r="A337" t="s">
        <v>79</v>
      </c>
      <c r="B337" t="s">
        <v>45</v>
      </c>
      <c r="C337" t="s">
        <v>82</v>
      </c>
    </row>
    <row r="338" spans="1:3" x14ac:dyDescent="0.35">
      <c r="A338" t="s">
        <v>79</v>
      </c>
      <c r="B338" t="s">
        <v>40</v>
      </c>
      <c r="C338" t="s">
        <v>72</v>
      </c>
    </row>
    <row r="339" spans="1:3" x14ac:dyDescent="0.35">
      <c r="A339" t="s">
        <v>79</v>
      </c>
      <c r="B339" t="s">
        <v>41</v>
      </c>
      <c r="C339" t="s">
        <v>82</v>
      </c>
    </row>
    <row r="340" spans="1:3" x14ac:dyDescent="0.35">
      <c r="A340" t="s">
        <v>79</v>
      </c>
      <c r="B340" t="s">
        <v>11</v>
      </c>
      <c r="C340" t="s">
        <v>82</v>
      </c>
    </row>
    <row r="341" spans="1:3" x14ac:dyDescent="0.35">
      <c r="A341" t="s">
        <v>79</v>
      </c>
      <c r="B341" t="s">
        <v>26</v>
      </c>
      <c r="C341" t="s">
        <v>82</v>
      </c>
    </row>
    <row r="342" spans="1:3" x14ac:dyDescent="0.35">
      <c r="A342" t="s">
        <v>79</v>
      </c>
      <c r="B342" t="s">
        <v>58</v>
      </c>
      <c r="C342" t="s">
        <v>82</v>
      </c>
    </row>
    <row r="343" spans="1:3" x14ac:dyDescent="0.35">
      <c r="A343" t="s">
        <v>79</v>
      </c>
      <c r="B343" t="s">
        <v>73</v>
      </c>
      <c r="C343" t="s">
        <v>72</v>
      </c>
    </row>
    <row r="344" spans="1:3" x14ac:dyDescent="0.35">
      <c r="A344" t="s">
        <v>79</v>
      </c>
      <c r="B344" t="s">
        <v>6</v>
      </c>
      <c r="C344" t="s">
        <v>82</v>
      </c>
    </row>
    <row r="345" spans="1:3" x14ac:dyDescent="0.35">
      <c r="A345" t="s">
        <v>79</v>
      </c>
      <c r="B345" t="s">
        <v>38</v>
      </c>
      <c r="C345" t="s">
        <v>82</v>
      </c>
    </row>
    <row r="346" spans="1:3" x14ac:dyDescent="0.35">
      <c r="A346" t="s">
        <v>79</v>
      </c>
      <c r="B346" t="s">
        <v>80</v>
      </c>
      <c r="C346" t="s">
        <v>82</v>
      </c>
    </row>
    <row r="347" spans="1:3" x14ac:dyDescent="0.35">
      <c r="A347" t="s">
        <v>79</v>
      </c>
      <c r="B347" t="s">
        <v>68</v>
      </c>
      <c r="C347" t="s">
        <v>72</v>
      </c>
    </row>
    <row r="348" spans="1:3" x14ac:dyDescent="0.35">
      <c r="A348" t="s">
        <v>79</v>
      </c>
      <c r="B348" t="s">
        <v>37</v>
      </c>
      <c r="C348" t="s">
        <v>82</v>
      </c>
    </row>
    <row r="349" spans="1:3" x14ac:dyDescent="0.35">
      <c r="A349" t="s">
        <v>79</v>
      </c>
      <c r="B349" t="s">
        <v>32</v>
      </c>
      <c r="C349" t="s">
        <v>82</v>
      </c>
    </row>
    <row r="350" spans="1:3" x14ac:dyDescent="0.35">
      <c r="A350" t="s">
        <v>79</v>
      </c>
      <c r="B350" t="s">
        <v>15</v>
      </c>
      <c r="C350" t="s">
        <v>82</v>
      </c>
    </row>
    <row r="351" spans="1:3" x14ac:dyDescent="0.35">
      <c r="A351" t="s">
        <v>79</v>
      </c>
      <c r="B351" t="s">
        <v>48</v>
      </c>
      <c r="C351" t="s">
        <v>72</v>
      </c>
    </row>
    <row r="352" spans="1:3" x14ac:dyDescent="0.35">
      <c r="A352" t="s">
        <v>79</v>
      </c>
      <c r="B352" t="s">
        <v>53</v>
      </c>
      <c r="C352" t="s">
        <v>72</v>
      </c>
    </row>
    <row r="353" spans="1:3" x14ac:dyDescent="0.35">
      <c r="A353" t="s">
        <v>79</v>
      </c>
      <c r="B353" t="s">
        <v>21</v>
      </c>
      <c r="C353" t="s">
        <v>82</v>
      </c>
    </row>
    <row r="354" spans="1:3" x14ac:dyDescent="0.35">
      <c r="A354" t="s">
        <v>77</v>
      </c>
      <c r="B354" t="s">
        <v>22</v>
      </c>
      <c r="C354" t="s">
        <v>72</v>
      </c>
    </row>
    <row r="355" spans="1:3" x14ac:dyDescent="0.35">
      <c r="A355" t="s">
        <v>77</v>
      </c>
      <c r="B355" t="s">
        <v>25</v>
      </c>
      <c r="C355" t="s">
        <v>82</v>
      </c>
    </row>
    <row r="356" spans="1:3" x14ac:dyDescent="0.35">
      <c r="A356" t="s">
        <v>77</v>
      </c>
      <c r="B356" t="s">
        <v>10</v>
      </c>
      <c r="C356" t="s">
        <v>82</v>
      </c>
    </row>
    <row r="357" spans="1:3" x14ac:dyDescent="0.35">
      <c r="A357" t="s">
        <v>77</v>
      </c>
      <c r="B357" t="s">
        <v>30</v>
      </c>
      <c r="C357" t="s">
        <v>82</v>
      </c>
    </row>
    <row r="358" spans="1:3" x14ac:dyDescent="0.35">
      <c r="A358" t="s">
        <v>77</v>
      </c>
      <c r="B358" t="s">
        <v>42</v>
      </c>
      <c r="C358" t="s">
        <v>82</v>
      </c>
    </row>
    <row r="359" spans="1:3" x14ac:dyDescent="0.35">
      <c r="A359" t="s">
        <v>77</v>
      </c>
      <c r="B359" t="s">
        <v>34</v>
      </c>
      <c r="C359" t="s">
        <v>72</v>
      </c>
    </row>
    <row r="360" spans="1:3" x14ac:dyDescent="0.35">
      <c r="A360" t="s">
        <v>77</v>
      </c>
      <c r="B360" t="s">
        <v>18</v>
      </c>
      <c r="C360" t="s">
        <v>82</v>
      </c>
    </row>
    <row r="361" spans="1:3" x14ac:dyDescent="0.35">
      <c r="A361" t="s">
        <v>77</v>
      </c>
      <c r="B361" t="s">
        <v>27</v>
      </c>
      <c r="C361" t="s">
        <v>82</v>
      </c>
    </row>
    <row r="362" spans="1:3" x14ac:dyDescent="0.35">
      <c r="A362" t="s">
        <v>77</v>
      </c>
      <c r="B362" t="s">
        <v>3</v>
      </c>
      <c r="C362" t="s">
        <v>82</v>
      </c>
    </row>
    <row r="363" spans="1:3" x14ac:dyDescent="0.35">
      <c r="A363" t="s">
        <v>77</v>
      </c>
      <c r="B363" t="s">
        <v>55</v>
      </c>
      <c r="C363" t="s">
        <v>82</v>
      </c>
    </row>
    <row r="364" spans="1:3" x14ac:dyDescent="0.35">
      <c r="A364" t="s">
        <v>77</v>
      </c>
      <c r="B364" t="s">
        <v>23</v>
      </c>
      <c r="C364" t="s">
        <v>72</v>
      </c>
    </row>
    <row r="365" spans="1:3" x14ac:dyDescent="0.35">
      <c r="A365" t="s">
        <v>77</v>
      </c>
      <c r="B365" t="s">
        <v>19</v>
      </c>
      <c r="C365" t="s">
        <v>82</v>
      </c>
    </row>
    <row r="366" spans="1:3" x14ac:dyDescent="0.35">
      <c r="A366" t="s">
        <v>77</v>
      </c>
      <c r="B366" t="s">
        <v>28</v>
      </c>
      <c r="C366" t="s">
        <v>82</v>
      </c>
    </row>
    <row r="367" spans="1:3" x14ac:dyDescent="0.35">
      <c r="A367" t="s">
        <v>77</v>
      </c>
      <c r="B367" t="s">
        <v>9</v>
      </c>
      <c r="C367" t="s">
        <v>82</v>
      </c>
    </row>
    <row r="368" spans="1:3" x14ac:dyDescent="0.35">
      <c r="A368" t="s">
        <v>77</v>
      </c>
      <c r="B368" t="s">
        <v>46</v>
      </c>
      <c r="C368" t="s">
        <v>82</v>
      </c>
    </row>
    <row r="369" spans="1:3" x14ac:dyDescent="0.35">
      <c r="A369" t="s">
        <v>77</v>
      </c>
      <c r="B369" t="s">
        <v>45</v>
      </c>
      <c r="C369" t="s">
        <v>72</v>
      </c>
    </row>
    <row r="370" spans="1:3" x14ac:dyDescent="0.35">
      <c r="A370" t="s">
        <v>77</v>
      </c>
      <c r="B370" t="s">
        <v>40</v>
      </c>
      <c r="C370" t="s">
        <v>82</v>
      </c>
    </row>
    <row r="371" spans="1:3" x14ac:dyDescent="0.35">
      <c r="A371" t="s">
        <v>77</v>
      </c>
      <c r="B371" t="s">
        <v>41</v>
      </c>
      <c r="C371" t="s">
        <v>82</v>
      </c>
    </row>
    <row r="372" spans="1:3" x14ac:dyDescent="0.35">
      <c r="A372" t="s">
        <v>77</v>
      </c>
      <c r="B372" t="s">
        <v>11</v>
      </c>
      <c r="C372" t="s">
        <v>82</v>
      </c>
    </row>
    <row r="373" spans="1:3" x14ac:dyDescent="0.35">
      <c r="A373" t="s">
        <v>77</v>
      </c>
      <c r="B373" t="s">
        <v>26</v>
      </c>
      <c r="C373" t="s">
        <v>82</v>
      </c>
    </row>
    <row r="374" spans="1:3" x14ac:dyDescent="0.35">
      <c r="A374" t="s">
        <v>77</v>
      </c>
      <c r="B374" t="s">
        <v>58</v>
      </c>
      <c r="C374" t="s">
        <v>72</v>
      </c>
    </row>
    <row r="375" spans="1:3" x14ac:dyDescent="0.35">
      <c r="A375" t="s">
        <v>77</v>
      </c>
      <c r="B375" t="s">
        <v>73</v>
      </c>
      <c r="C375" t="s">
        <v>82</v>
      </c>
    </row>
    <row r="376" spans="1:3" x14ac:dyDescent="0.35">
      <c r="A376" t="s">
        <v>77</v>
      </c>
      <c r="B376" t="s">
        <v>6</v>
      </c>
      <c r="C376" t="s">
        <v>82</v>
      </c>
    </row>
    <row r="377" spans="1:3" x14ac:dyDescent="0.35">
      <c r="A377" t="s">
        <v>77</v>
      </c>
      <c r="B377" t="s">
        <v>38</v>
      </c>
      <c r="C377" t="s">
        <v>82</v>
      </c>
    </row>
    <row r="378" spans="1:3" x14ac:dyDescent="0.35">
      <c r="A378" t="s">
        <v>77</v>
      </c>
      <c r="B378" t="s">
        <v>80</v>
      </c>
      <c r="C378" t="s">
        <v>82</v>
      </c>
    </row>
    <row r="379" spans="1:3" x14ac:dyDescent="0.35">
      <c r="A379" t="s">
        <v>77</v>
      </c>
      <c r="B379" t="s">
        <v>68</v>
      </c>
      <c r="C379" t="s">
        <v>82</v>
      </c>
    </row>
    <row r="380" spans="1:3" x14ac:dyDescent="0.35">
      <c r="A380" t="s">
        <v>77</v>
      </c>
      <c r="B380" t="s">
        <v>37</v>
      </c>
      <c r="C380" t="s">
        <v>72</v>
      </c>
    </row>
    <row r="381" spans="1:3" x14ac:dyDescent="0.35">
      <c r="A381" t="s">
        <v>77</v>
      </c>
      <c r="B381" t="s">
        <v>32</v>
      </c>
      <c r="C381" t="s">
        <v>82</v>
      </c>
    </row>
    <row r="382" spans="1:3" x14ac:dyDescent="0.35">
      <c r="A382" t="s">
        <v>77</v>
      </c>
      <c r="B382" t="s">
        <v>15</v>
      </c>
      <c r="C382" t="s">
        <v>82</v>
      </c>
    </row>
    <row r="383" spans="1:3" x14ac:dyDescent="0.35">
      <c r="A383" t="s">
        <v>77</v>
      </c>
      <c r="B383" t="s">
        <v>48</v>
      </c>
      <c r="C383" t="s">
        <v>72</v>
      </c>
    </row>
    <row r="384" spans="1:3" x14ac:dyDescent="0.35">
      <c r="A384" t="s">
        <v>77</v>
      </c>
      <c r="B384" t="s">
        <v>53</v>
      </c>
      <c r="C384" t="s">
        <v>72</v>
      </c>
    </row>
    <row r="385" spans="1:3" x14ac:dyDescent="0.35">
      <c r="A385" t="s">
        <v>77</v>
      </c>
      <c r="B385" t="s">
        <v>21</v>
      </c>
      <c r="C385" t="s">
        <v>82</v>
      </c>
    </row>
    <row r="386" spans="1:3" x14ac:dyDescent="0.35">
      <c r="A386" t="s">
        <v>31</v>
      </c>
      <c r="B386" t="s">
        <v>22</v>
      </c>
      <c r="C386" t="s">
        <v>82</v>
      </c>
    </row>
    <row r="387" spans="1:3" x14ac:dyDescent="0.35">
      <c r="A387" t="s">
        <v>31</v>
      </c>
      <c r="B387" t="s">
        <v>25</v>
      </c>
      <c r="C387" t="s">
        <v>72</v>
      </c>
    </row>
    <row r="388" spans="1:3" x14ac:dyDescent="0.35">
      <c r="A388" t="s">
        <v>31</v>
      </c>
      <c r="B388" t="s">
        <v>10</v>
      </c>
      <c r="C388" t="s">
        <v>82</v>
      </c>
    </row>
    <row r="389" spans="1:3" x14ac:dyDescent="0.35">
      <c r="A389" t="s">
        <v>31</v>
      </c>
      <c r="B389" t="s">
        <v>30</v>
      </c>
      <c r="C389" t="s">
        <v>82</v>
      </c>
    </row>
    <row r="390" spans="1:3" x14ac:dyDescent="0.35">
      <c r="A390" t="s">
        <v>31</v>
      </c>
      <c r="B390" t="s">
        <v>42</v>
      </c>
      <c r="C390" t="s">
        <v>82</v>
      </c>
    </row>
    <row r="391" spans="1:3" x14ac:dyDescent="0.35">
      <c r="A391" t="s">
        <v>31</v>
      </c>
      <c r="B391" t="s">
        <v>34</v>
      </c>
      <c r="C391" t="s">
        <v>72</v>
      </c>
    </row>
    <row r="392" spans="1:3" x14ac:dyDescent="0.35">
      <c r="A392" t="s">
        <v>31</v>
      </c>
      <c r="B392" t="s">
        <v>18</v>
      </c>
      <c r="C392" t="s">
        <v>82</v>
      </c>
    </row>
    <row r="393" spans="1:3" x14ac:dyDescent="0.35">
      <c r="A393" t="s">
        <v>31</v>
      </c>
      <c r="B393" t="s">
        <v>27</v>
      </c>
      <c r="C393" t="s">
        <v>82</v>
      </c>
    </row>
    <row r="394" spans="1:3" x14ac:dyDescent="0.35">
      <c r="A394" t="s">
        <v>31</v>
      </c>
      <c r="B394" t="s">
        <v>3</v>
      </c>
      <c r="C394" t="s">
        <v>82</v>
      </c>
    </row>
    <row r="395" spans="1:3" x14ac:dyDescent="0.35">
      <c r="A395" t="s">
        <v>31</v>
      </c>
      <c r="B395" t="s">
        <v>55</v>
      </c>
      <c r="C395" t="s">
        <v>82</v>
      </c>
    </row>
    <row r="396" spans="1:3" x14ac:dyDescent="0.35">
      <c r="A396" t="s">
        <v>31</v>
      </c>
      <c r="B396" t="s">
        <v>23</v>
      </c>
      <c r="C396" t="s">
        <v>72</v>
      </c>
    </row>
    <row r="397" spans="1:3" x14ac:dyDescent="0.35">
      <c r="A397" t="s">
        <v>31</v>
      </c>
      <c r="B397" t="s">
        <v>19</v>
      </c>
      <c r="C397" t="s">
        <v>82</v>
      </c>
    </row>
    <row r="398" spans="1:3" x14ac:dyDescent="0.35">
      <c r="A398" t="s">
        <v>31</v>
      </c>
      <c r="B398" t="s">
        <v>28</v>
      </c>
      <c r="C398" t="s">
        <v>82</v>
      </c>
    </row>
    <row r="399" spans="1:3" x14ac:dyDescent="0.35">
      <c r="A399" t="s">
        <v>31</v>
      </c>
      <c r="B399" t="s">
        <v>9</v>
      </c>
      <c r="C399" t="s">
        <v>82</v>
      </c>
    </row>
    <row r="400" spans="1:3" x14ac:dyDescent="0.35">
      <c r="A400" t="s">
        <v>31</v>
      </c>
      <c r="B400" t="s">
        <v>46</v>
      </c>
      <c r="C400" t="s">
        <v>82</v>
      </c>
    </row>
    <row r="401" spans="1:3" x14ac:dyDescent="0.35">
      <c r="A401" t="s">
        <v>31</v>
      </c>
      <c r="B401" t="s">
        <v>45</v>
      </c>
      <c r="C401" t="s">
        <v>72</v>
      </c>
    </row>
    <row r="402" spans="1:3" x14ac:dyDescent="0.35">
      <c r="A402" t="s">
        <v>31</v>
      </c>
      <c r="B402" t="s">
        <v>40</v>
      </c>
      <c r="C402" t="s">
        <v>82</v>
      </c>
    </row>
    <row r="403" spans="1:3" x14ac:dyDescent="0.35">
      <c r="A403" t="s">
        <v>31</v>
      </c>
      <c r="B403" t="s">
        <v>41</v>
      </c>
      <c r="C403" t="s">
        <v>82</v>
      </c>
    </row>
    <row r="404" spans="1:3" x14ac:dyDescent="0.35">
      <c r="A404" t="s">
        <v>31</v>
      </c>
      <c r="B404" t="s">
        <v>11</v>
      </c>
      <c r="C404" t="s">
        <v>82</v>
      </c>
    </row>
    <row r="405" spans="1:3" x14ac:dyDescent="0.35">
      <c r="A405" t="s">
        <v>31</v>
      </c>
      <c r="B405" t="s">
        <v>26</v>
      </c>
      <c r="C405" t="s">
        <v>82</v>
      </c>
    </row>
    <row r="406" spans="1:3" x14ac:dyDescent="0.35">
      <c r="A406" t="s">
        <v>31</v>
      </c>
      <c r="B406" t="s">
        <v>58</v>
      </c>
      <c r="C406" t="s">
        <v>72</v>
      </c>
    </row>
    <row r="407" spans="1:3" x14ac:dyDescent="0.35">
      <c r="A407" t="s">
        <v>31</v>
      </c>
      <c r="B407" t="s">
        <v>73</v>
      </c>
      <c r="C407" t="s">
        <v>82</v>
      </c>
    </row>
    <row r="408" spans="1:3" x14ac:dyDescent="0.35">
      <c r="A408" t="s">
        <v>31</v>
      </c>
      <c r="B408" t="s">
        <v>6</v>
      </c>
      <c r="C408" t="s">
        <v>82</v>
      </c>
    </row>
    <row r="409" spans="1:3" x14ac:dyDescent="0.35">
      <c r="A409" t="s">
        <v>31</v>
      </c>
      <c r="B409" t="s">
        <v>38</v>
      </c>
      <c r="C409" t="s">
        <v>82</v>
      </c>
    </row>
    <row r="410" spans="1:3" x14ac:dyDescent="0.35">
      <c r="A410" t="s">
        <v>31</v>
      </c>
      <c r="B410" t="s">
        <v>80</v>
      </c>
      <c r="C410" t="s">
        <v>82</v>
      </c>
    </row>
    <row r="411" spans="1:3" x14ac:dyDescent="0.35">
      <c r="A411" t="s">
        <v>31</v>
      </c>
      <c r="B411" t="s">
        <v>68</v>
      </c>
      <c r="C411" t="s">
        <v>72</v>
      </c>
    </row>
    <row r="412" spans="1:3" x14ac:dyDescent="0.35">
      <c r="A412" t="s">
        <v>31</v>
      </c>
      <c r="B412" t="s">
        <v>37</v>
      </c>
      <c r="C412" t="s">
        <v>82</v>
      </c>
    </row>
    <row r="413" spans="1:3" x14ac:dyDescent="0.35">
      <c r="A413" t="s">
        <v>31</v>
      </c>
      <c r="B413" t="s">
        <v>32</v>
      </c>
      <c r="C413" t="s">
        <v>82</v>
      </c>
    </row>
    <row r="414" spans="1:3" x14ac:dyDescent="0.35">
      <c r="A414" t="s">
        <v>31</v>
      </c>
      <c r="B414" t="s">
        <v>15</v>
      </c>
      <c r="C414" t="s">
        <v>82</v>
      </c>
    </row>
    <row r="415" spans="1:3" x14ac:dyDescent="0.35">
      <c r="A415" t="s">
        <v>31</v>
      </c>
      <c r="B415" t="s">
        <v>48</v>
      </c>
      <c r="C415" t="s">
        <v>72</v>
      </c>
    </row>
    <row r="416" spans="1:3" x14ac:dyDescent="0.35">
      <c r="A416" t="s">
        <v>31</v>
      </c>
      <c r="B416" t="s">
        <v>53</v>
      </c>
      <c r="C416" t="s">
        <v>72</v>
      </c>
    </row>
    <row r="417" spans="1:3" x14ac:dyDescent="0.35">
      <c r="A417" t="s">
        <v>31</v>
      </c>
      <c r="B417" t="s">
        <v>21</v>
      </c>
      <c r="C417" t="s">
        <v>82</v>
      </c>
    </row>
    <row r="418" spans="1:3" x14ac:dyDescent="0.35">
      <c r="A418" t="s">
        <v>65</v>
      </c>
      <c r="B418" t="s">
        <v>22</v>
      </c>
      <c r="C418" t="s">
        <v>82</v>
      </c>
    </row>
    <row r="419" spans="1:3" x14ac:dyDescent="0.35">
      <c r="A419" t="s">
        <v>65</v>
      </c>
      <c r="B419" t="s">
        <v>25</v>
      </c>
      <c r="C419" t="s">
        <v>72</v>
      </c>
    </row>
    <row r="420" spans="1:3" x14ac:dyDescent="0.35">
      <c r="A420" t="s">
        <v>65</v>
      </c>
      <c r="B420" t="s">
        <v>10</v>
      </c>
      <c r="C420" t="s">
        <v>82</v>
      </c>
    </row>
    <row r="421" spans="1:3" x14ac:dyDescent="0.35">
      <c r="A421" t="s">
        <v>65</v>
      </c>
      <c r="B421" t="s">
        <v>30</v>
      </c>
      <c r="C421" t="s">
        <v>82</v>
      </c>
    </row>
    <row r="422" spans="1:3" x14ac:dyDescent="0.35">
      <c r="A422" t="s">
        <v>65</v>
      </c>
      <c r="B422" t="s">
        <v>42</v>
      </c>
      <c r="C422" t="s">
        <v>82</v>
      </c>
    </row>
    <row r="423" spans="1:3" x14ac:dyDescent="0.35">
      <c r="A423" t="s">
        <v>65</v>
      </c>
      <c r="B423" t="s">
        <v>34</v>
      </c>
      <c r="C423" t="s">
        <v>82</v>
      </c>
    </row>
    <row r="424" spans="1:3" x14ac:dyDescent="0.35">
      <c r="A424" t="s">
        <v>65</v>
      </c>
      <c r="B424" t="s">
        <v>18</v>
      </c>
      <c r="C424" t="s">
        <v>72</v>
      </c>
    </row>
    <row r="425" spans="1:3" x14ac:dyDescent="0.35">
      <c r="A425" t="s">
        <v>65</v>
      </c>
      <c r="B425" t="s">
        <v>27</v>
      </c>
      <c r="C425" t="s">
        <v>82</v>
      </c>
    </row>
    <row r="426" spans="1:3" x14ac:dyDescent="0.35">
      <c r="A426" t="s">
        <v>65</v>
      </c>
      <c r="B426" t="s">
        <v>3</v>
      </c>
      <c r="C426" t="s">
        <v>82</v>
      </c>
    </row>
    <row r="427" spans="1:3" x14ac:dyDescent="0.35">
      <c r="A427" t="s">
        <v>65</v>
      </c>
      <c r="B427" t="s">
        <v>55</v>
      </c>
      <c r="C427" t="s">
        <v>82</v>
      </c>
    </row>
    <row r="428" spans="1:3" x14ac:dyDescent="0.35">
      <c r="A428" t="s">
        <v>65</v>
      </c>
      <c r="B428" t="s">
        <v>23</v>
      </c>
      <c r="C428" t="s">
        <v>82</v>
      </c>
    </row>
    <row r="429" spans="1:3" x14ac:dyDescent="0.35">
      <c r="A429" t="s">
        <v>65</v>
      </c>
      <c r="B429" t="s">
        <v>19</v>
      </c>
      <c r="C429" t="s">
        <v>72</v>
      </c>
    </row>
    <row r="430" spans="1:3" x14ac:dyDescent="0.35">
      <c r="A430" t="s">
        <v>65</v>
      </c>
      <c r="B430" t="s">
        <v>28</v>
      </c>
      <c r="C430" t="s">
        <v>82</v>
      </c>
    </row>
    <row r="431" spans="1:3" x14ac:dyDescent="0.35">
      <c r="A431" t="s">
        <v>65</v>
      </c>
      <c r="B431" t="s">
        <v>9</v>
      </c>
      <c r="C431" t="s">
        <v>82</v>
      </c>
    </row>
    <row r="432" spans="1:3" x14ac:dyDescent="0.35">
      <c r="A432" t="s">
        <v>65</v>
      </c>
      <c r="B432" t="s">
        <v>46</v>
      </c>
      <c r="C432" t="s">
        <v>82</v>
      </c>
    </row>
    <row r="433" spans="1:3" x14ac:dyDescent="0.35">
      <c r="A433" t="s">
        <v>65</v>
      </c>
      <c r="B433" t="s">
        <v>45</v>
      </c>
      <c r="C433" t="s">
        <v>82</v>
      </c>
    </row>
    <row r="434" spans="1:3" x14ac:dyDescent="0.35">
      <c r="A434" t="s">
        <v>65</v>
      </c>
      <c r="B434" t="s">
        <v>40</v>
      </c>
      <c r="C434" t="s">
        <v>72</v>
      </c>
    </row>
    <row r="435" spans="1:3" x14ac:dyDescent="0.35">
      <c r="A435" t="s">
        <v>65</v>
      </c>
      <c r="B435" t="s">
        <v>41</v>
      </c>
      <c r="C435" t="s">
        <v>82</v>
      </c>
    </row>
    <row r="436" spans="1:3" x14ac:dyDescent="0.35">
      <c r="A436" t="s">
        <v>65</v>
      </c>
      <c r="B436" t="s">
        <v>11</v>
      </c>
      <c r="C436" t="s">
        <v>82</v>
      </c>
    </row>
    <row r="437" spans="1:3" x14ac:dyDescent="0.35">
      <c r="A437" t="s">
        <v>65</v>
      </c>
      <c r="B437" t="s">
        <v>26</v>
      </c>
      <c r="C437" t="s">
        <v>82</v>
      </c>
    </row>
    <row r="438" spans="1:3" x14ac:dyDescent="0.35">
      <c r="A438" t="s">
        <v>65</v>
      </c>
      <c r="B438" t="s">
        <v>58</v>
      </c>
      <c r="C438" t="s">
        <v>82</v>
      </c>
    </row>
    <row r="439" spans="1:3" x14ac:dyDescent="0.35">
      <c r="A439" t="s">
        <v>65</v>
      </c>
      <c r="B439" t="s">
        <v>73</v>
      </c>
      <c r="C439" t="s">
        <v>72</v>
      </c>
    </row>
    <row r="440" spans="1:3" x14ac:dyDescent="0.35">
      <c r="A440" t="s">
        <v>65</v>
      </c>
      <c r="B440" t="s">
        <v>6</v>
      </c>
      <c r="C440" t="s">
        <v>82</v>
      </c>
    </row>
    <row r="441" spans="1:3" x14ac:dyDescent="0.35">
      <c r="A441" t="s">
        <v>65</v>
      </c>
      <c r="B441" t="s">
        <v>38</v>
      </c>
      <c r="C441" t="s">
        <v>82</v>
      </c>
    </row>
    <row r="442" spans="1:3" x14ac:dyDescent="0.35">
      <c r="A442" t="s">
        <v>65</v>
      </c>
      <c r="B442" t="s">
        <v>80</v>
      </c>
      <c r="C442" t="s">
        <v>82</v>
      </c>
    </row>
    <row r="443" spans="1:3" x14ac:dyDescent="0.35">
      <c r="A443" t="s">
        <v>65</v>
      </c>
      <c r="B443" t="s">
        <v>68</v>
      </c>
      <c r="C443" t="s">
        <v>72</v>
      </c>
    </row>
    <row r="444" spans="1:3" x14ac:dyDescent="0.35">
      <c r="A444" t="s">
        <v>65</v>
      </c>
      <c r="B444" t="s">
        <v>37</v>
      </c>
      <c r="C444" t="s">
        <v>82</v>
      </c>
    </row>
    <row r="445" spans="1:3" x14ac:dyDescent="0.35">
      <c r="A445" t="s">
        <v>65</v>
      </c>
      <c r="B445" t="s">
        <v>32</v>
      </c>
      <c r="C445" t="s">
        <v>82</v>
      </c>
    </row>
    <row r="446" spans="1:3" x14ac:dyDescent="0.35">
      <c r="A446" t="s">
        <v>65</v>
      </c>
      <c r="B446" t="s">
        <v>15</v>
      </c>
      <c r="C446" t="s">
        <v>72</v>
      </c>
    </row>
    <row r="447" spans="1:3" x14ac:dyDescent="0.35">
      <c r="A447" t="s">
        <v>65</v>
      </c>
      <c r="B447" t="s">
        <v>48</v>
      </c>
      <c r="C447" t="s">
        <v>82</v>
      </c>
    </row>
    <row r="448" spans="1:3" x14ac:dyDescent="0.35">
      <c r="A448" t="s">
        <v>65</v>
      </c>
      <c r="B448" t="s">
        <v>53</v>
      </c>
      <c r="C448" t="s">
        <v>72</v>
      </c>
    </row>
    <row r="449" spans="1:3" x14ac:dyDescent="0.35">
      <c r="A449" t="s">
        <v>65</v>
      </c>
      <c r="B449" t="s">
        <v>21</v>
      </c>
      <c r="C449" t="s">
        <v>82</v>
      </c>
    </row>
    <row r="450" spans="1:3" x14ac:dyDescent="0.35">
      <c r="A450" t="s">
        <v>50</v>
      </c>
      <c r="B450" t="s">
        <v>22</v>
      </c>
      <c r="C450" t="s">
        <v>72</v>
      </c>
    </row>
    <row r="451" spans="1:3" x14ac:dyDescent="0.35">
      <c r="A451" t="s">
        <v>50</v>
      </c>
      <c r="B451" t="s">
        <v>25</v>
      </c>
      <c r="C451" t="s">
        <v>82</v>
      </c>
    </row>
    <row r="452" spans="1:3" x14ac:dyDescent="0.35">
      <c r="A452" t="s">
        <v>50</v>
      </c>
      <c r="B452" t="s">
        <v>10</v>
      </c>
      <c r="C452" t="s">
        <v>82</v>
      </c>
    </row>
    <row r="453" spans="1:3" x14ac:dyDescent="0.35">
      <c r="A453" t="s">
        <v>50</v>
      </c>
      <c r="B453" t="s">
        <v>30</v>
      </c>
      <c r="C453" t="s">
        <v>82</v>
      </c>
    </row>
    <row r="454" spans="1:3" x14ac:dyDescent="0.35">
      <c r="A454" t="s">
        <v>50</v>
      </c>
      <c r="B454" t="s">
        <v>42</v>
      </c>
      <c r="C454" t="s">
        <v>82</v>
      </c>
    </row>
    <row r="455" spans="1:3" x14ac:dyDescent="0.35">
      <c r="A455" t="s">
        <v>50</v>
      </c>
      <c r="B455" t="s">
        <v>34</v>
      </c>
      <c r="C455" t="s">
        <v>82</v>
      </c>
    </row>
    <row r="456" spans="1:3" x14ac:dyDescent="0.35">
      <c r="A456" t="s">
        <v>50</v>
      </c>
      <c r="B456" t="s">
        <v>18</v>
      </c>
      <c r="C456" t="s">
        <v>72</v>
      </c>
    </row>
    <row r="457" spans="1:3" x14ac:dyDescent="0.35">
      <c r="A457" t="s">
        <v>50</v>
      </c>
      <c r="B457" t="s">
        <v>27</v>
      </c>
      <c r="C457" t="s">
        <v>82</v>
      </c>
    </row>
    <row r="458" spans="1:3" x14ac:dyDescent="0.35">
      <c r="A458" t="s">
        <v>50</v>
      </c>
      <c r="B458" t="s">
        <v>3</v>
      </c>
      <c r="C458" t="s">
        <v>82</v>
      </c>
    </row>
    <row r="459" spans="1:3" x14ac:dyDescent="0.35">
      <c r="A459" t="s">
        <v>50</v>
      </c>
      <c r="B459" t="s">
        <v>55</v>
      </c>
      <c r="C459" t="s">
        <v>82</v>
      </c>
    </row>
    <row r="460" spans="1:3" x14ac:dyDescent="0.35">
      <c r="A460" t="s">
        <v>50</v>
      </c>
      <c r="B460" t="s">
        <v>23</v>
      </c>
      <c r="C460" t="s">
        <v>72</v>
      </c>
    </row>
    <row r="461" spans="1:3" x14ac:dyDescent="0.35">
      <c r="A461" t="s">
        <v>50</v>
      </c>
      <c r="B461" t="s">
        <v>19</v>
      </c>
      <c r="C461" t="s">
        <v>82</v>
      </c>
    </row>
    <row r="462" spans="1:3" x14ac:dyDescent="0.35">
      <c r="A462" t="s">
        <v>50</v>
      </c>
      <c r="B462" t="s">
        <v>28</v>
      </c>
      <c r="C462" t="s">
        <v>82</v>
      </c>
    </row>
    <row r="463" spans="1:3" x14ac:dyDescent="0.35">
      <c r="A463" t="s">
        <v>50</v>
      </c>
      <c r="B463" t="s">
        <v>9</v>
      </c>
      <c r="C463" t="s">
        <v>82</v>
      </c>
    </row>
    <row r="464" spans="1:3" x14ac:dyDescent="0.35">
      <c r="A464" t="s">
        <v>50</v>
      </c>
      <c r="B464" t="s">
        <v>46</v>
      </c>
      <c r="C464" t="s">
        <v>82</v>
      </c>
    </row>
    <row r="465" spans="1:3" x14ac:dyDescent="0.35">
      <c r="A465" t="s">
        <v>50</v>
      </c>
      <c r="B465" t="s">
        <v>45</v>
      </c>
      <c r="C465" t="s">
        <v>72</v>
      </c>
    </row>
    <row r="466" spans="1:3" x14ac:dyDescent="0.35">
      <c r="A466" t="s">
        <v>50</v>
      </c>
      <c r="B466" t="s">
        <v>40</v>
      </c>
      <c r="C466" t="s">
        <v>82</v>
      </c>
    </row>
    <row r="467" spans="1:3" x14ac:dyDescent="0.35">
      <c r="A467" t="s">
        <v>50</v>
      </c>
      <c r="B467" t="s">
        <v>41</v>
      </c>
      <c r="C467" t="s">
        <v>82</v>
      </c>
    </row>
    <row r="468" spans="1:3" x14ac:dyDescent="0.35">
      <c r="A468" t="s">
        <v>50</v>
      </c>
      <c r="B468" t="s">
        <v>11</v>
      </c>
      <c r="C468" t="s">
        <v>82</v>
      </c>
    </row>
    <row r="469" spans="1:3" x14ac:dyDescent="0.35">
      <c r="A469" t="s">
        <v>50</v>
      </c>
      <c r="B469" t="s">
        <v>26</v>
      </c>
      <c r="C469" t="s">
        <v>82</v>
      </c>
    </row>
    <row r="470" spans="1:3" x14ac:dyDescent="0.35">
      <c r="A470" t="s">
        <v>50</v>
      </c>
      <c r="B470" t="s">
        <v>58</v>
      </c>
      <c r="C470" t="s">
        <v>72</v>
      </c>
    </row>
    <row r="471" spans="1:3" x14ac:dyDescent="0.35">
      <c r="A471" t="s">
        <v>50</v>
      </c>
      <c r="B471" t="s">
        <v>73</v>
      </c>
      <c r="C471" t="s">
        <v>82</v>
      </c>
    </row>
    <row r="472" spans="1:3" x14ac:dyDescent="0.35">
      <c r="A472" t="s">
        <v>50</v>
      </c>
      <c r="B472" t="s">
        <v>6</v>
      </c>
      <c r="C472" t="s">
        <v>82</v>
      </c>
    </row>
    <row r="473" spans="1:3" x14ac:dyDescent="0.35">
      <c r="A473" t="s">
        <v>50</v>
      </c>
      <c r="B473" t="s">
        <v>38</v>
      </c>
      <c r="C473" t="s">
        <v>82</v>
      </c>
    </row>
    <row r="474" spans="1:3" x14ac:dyDescent="0.35">
      <c r="A474" t="s">
        <v>50</v>
      </c>
      <c r="B474" t="s">
        <v>80</v>
      </c>
      <c r="C474" t="s">
        <v>82</v>
      </c>
    </row>
    <row r="475" spans="1:3" x14ac:dyDescent="0.35">
      <c r="A475" t="s">
        <v>50</v>
      </c>
      <c r="B475" t="s">
        <v>68</v>
      </c>
      <c r="C475" t="s">
        <v>82</v>
      </c>
    </row>
    <row r="476" spans="1:3" x14ac:dyDescent="0.35">
      <c r="A476" t="s">
        <v>50</v>
      </c>
      <c r="B476" t="s">
        <v>37</v>
      </c>
      <c r="C476" t="s">
        <v>72</v>
      </c>
    </row>
    <row r="477" spans="1:3" x14ac:dyDescent="0.35">
      <c r="A477" t="s">
        <v>50</v>
      </c>
      <c r="B477" t="s">
        <v>32</v>
      </c>
      <c r="C477" t="s">
        <v>82</v>
      </c>
    </row>
    <row r="478" spans="1:3" x14ac:dyDescent="0.35">
      <c r="A478" t="s">
        <v>50</v>
      </c>
      <c r="B478" t="s">
        <v>15</v>
      </c>
      <c r="C478" t="s">
        <v>82</v>
      </c>
    </row>
    <row r="479" spans="1:3" x14ac:dyDescent="0.35">
      <c r="A479" t="s">
        <v>50</v>
      </c>
      <c r="B479" t="s">
        <v>48</v>
      </c>
      <c r="C479" t="s">
        <v>72</v>
      </c>
    </row>
    <row r="480" spans="1:3" x14ac:dyDescent="0.35">
      <c r="A480" t="s">
        <v>50</v>
      </c>
      <c r="B480" t="s">
        <v>53</v>
      </c>
      <c r="C480" t="s">
        <v>72</v>
      </c>
    </row>
    <row r="481" spans="1:3" x14ac:dyDescent="0.35">
      <c r="A481" t="s">
        <v>50</v>
      </c>
      <c r="B481" t="s">
        <v>21</v>
      </c>
      <c r="C481" t="s">
        <v>82</v>
      </c>
    </row>
    <row r="482" spans="1:3" x14ac:dyDescent="0.35">
      <c r="A482" t="s">
        <v>5</v>
      </c>
      <c r="B482" t="s">
        <v>22</v>
      </c>
      <c r="C482" t="s">
        <v>72</v>
      </c>
    </row>
    <row r="483" spans="1:3" x14ac:dyDescent="0.35">
      <c r="A483" t="s">
        <v>5</v>
      </c>
      <c r="B483" t="s">
        <v>25</v>
      </c>
      <c r="C483" t="s">
        <v>82</v>
      </c>
    </row>
    <row r="484" spans="1:3" x14ac:dyDescent="0.35">
      <c r="A484" t="s">
        <v>5</v>
      </c>
      <c r="B484" t="s">
        <v>10</v>
      </c>
      <c r="C484" t="s">
        <v>82</v>
      </c>
    </row>
    <row r="485" spans="1:3" x14ac:dyDescent="0.35">
      <c r="A485" t="s">
        <v>5</v>
      </c>
      <c r="B485" t="s">
        <v>30</v>
      </c>
      <c r="C485" t="s">
        <v>82</v>
      </c>
    </row>
    <row r="486" spans="1:3" x14ac:dyDescent="0.35">
      <c r="A486" t="s">
        <v>5</v>
      </c>
      <c r="B486" t="s">
        <v>42</v>
      </c>
      <c r="C486" t="s">
        <v>82</v>
      </c>
    </row>
    <row r="487" spans="1:3" x14ac:dyDescent="0.35">
      <c r="A487" t="s">
        <v>5</v>
      </c>
      <c r="B487" t="s">
        <v>34</v>
      </c>
      <c r="C487" t="s">
        <v>72</v>
      </c>
    </row>
    <row r="488" spans="1:3" x14ac:dyDescent="0.35">
      <c r="A488" t="s">
        <v>5</v>
      </c>
      <c r="B488" t="s">
        <v>18</v>
      </c>
      <c r="C488" t="s">
        <v>82</v>
      </c>
    </row>
    <row r="489" spans="1:3" x14ac:dyDescent="0.35">
      <c r="A489" t="s">
        <v>5</v>
      </c>
      <c r="B489" t="s">
        <v>27</v>
      </c>
      <c r="C489" t="s">
        <v>82</v>
      </c>
    </row>
    <row r="490" spans="1:3" x14ac:dyDescent="0.35">
      <c r="A490" t="s">
        <v>5</v>
      </c>
      <c r="B490" t="s">
        <v>3</v>
      </c>
      <c r="C490" t="s">
        <v>82</v>
      </c>
    </row>
    <row r="491" spans="1:3" x14ac:dyDescent="0.35">
      <c r="A491" t="s">
        <v>5</v>
      </c>
      <c r="B491" t="s">
        <v>55</v>
      </c>
      <c r="C491" t="s">
        <v>82</v>
      </c>
    </row>
    <row r="492" spans="1:3" x14ac:dyDescent="0.35">
      <c r="A492" t="s">
        <v>5</v>
      </c>
      <c r="B492" t="s">
        <v>23</v>
      </c>
      <c r="C492" t="s">
        <v>72</v>
      </c>
    </row>
    <row r="493" spans="1:3" x14ac:dyDescent="0.35">
      <c r="A493" t="s">
        <v>5</v>
      </c>
      <c r="B493" t="s">
        <v>19</v>
      </c>
      <c r="C493" t="s">
        <v>82</v>
      </c>
    </row>
    <row r="494" spans="1:3" x14ac:dyDescent="0.35">
      <c r="A494" t="s">
        <v>5</v>
      </c>
      <c r="B494" t="s">
        <v>28</v>
      </c>
      <c r="C494" t="s">
        <v>82</v>
      </c>
    </row>
    <row r="495" spans="1:3" x14ac:dyDescent="0.35">
      <c r="A495" t="s">
        <v>5</v>
      </c>
      <c r="B495" t="s">
        <v>9</v>
      </c>
      <c r="C495" t="s">
        <v>82</v>
      </c>
    </row>
    <row r="496" spans="1:3" x14ac:dyDescent="0.35">
      <c r="A496" t="s">
        <v>5</v>
      </c>
      <c r="B496" t="s">
        <v>46</v>
      </c>
      <c r="C496" t="s">
        <v>82</v>
      </c>
    </row>
    <row r="497" spans="1:3" x14ac:dyDescent="0.35">
      <c r="A497" t="s">
        <v>5</v>
      </c>
      <c r="B497" t="s">
        <v>45</v>
      </c>
      <c r="C497" t="s">
        <v>72</v>
      </c>
    </row>
    <row r="498" spans="1:3" x14ac:dyDescent="0.35">
      <c r="A498" t="s">
        <v>5</v>
      </c>
      <c r="B498" t="s">
        <v>40</v>
      </c>
      <c r="C498" t="s">
        <v>82</v>
      </c>
    </row>
    <row r="499" spans="1:3" x14ac:dyDescent="0.35">
      <c r="A499" t="s">
        <v>5</v>
      </c>
      <c r="B499" t="s">
        <v>41</v>
      </c>
      <c r="C499" t="s">
        <v>82</v>
      </c>
    </row>
    <row r="500" spans="1:3" x14ac:dyDescent="0.35">
      <c r="A500" t="s">
        <v>5</v>
      </c>
      <c r="B500" t="s">
        <v>11</v>
      </c>
      <c r="C500" t="s">
        <v>82</v>
      </c>
    </row>
    <row r="501" spans="1:3" x14ac:dyDescent="0.35">
      <c r="A501" t="s">
        <v>5</v>
      </c>
      <c r="B501" t="s">
        <v>26</v>
      </c>
      <c r="C501" t="s">
        <v>82</v>
      </c>
    </row>
    <row r="502" spans="1:3" x14ac:dyDescent="0.35">
      <c r="A502" t="s">
        <v>5</v>
      </c>
      <c r="B502" t="s">
        <v>58</v>
      </c>
      <c r="C502" t="s">
        <v>72</v>
      </c>
    </row>
    <row r="503" spans="1:3" x14ac:dyDescent="0.35">
      <c r="A503" t="s">
        <v>5</v>
      </c>
      <c r="B503" t="s">
        <v>73</v>
      </c>
      <c r="C503" t="s">
        <v>82</v>
      </c>
    </row>
    <row r="504" spans="1:3" x14ac:dyDescent="0.35">
      <c r="A504" t="s">
        <v>5</v>
      </c>
      <c r="B504" t="s">
        <v>6</v>
      </c>
      <c r="C504" t="s">
        <v>82</v>
      </c>
    </row>
    <row r="505" spans="1:3" x14ac:dyDescent="0.35">
      <c r="A505" t="s">
        <v>5</v>
      </c>
      <c r="B505" t="s">
        <v>38</v>
      </c>
      <c r="C505" t="s">
        <v>82</v>
      </c>
    </row>
    <row r="506" spans="1:3" x14ac:dyDescent="0.35">
      <c r="A506" t="s">
        <v>5</v>
      </c>
      <c r="B506" t="s">
        <v>80</v>
      </c>
      <c r="C506" t="s">
        <v>82</v>
      </c>
    </row>
    <row r="507" spans="1:3" x14ac:dyDescent="0.35">
      <c r="A507" t="s">
        <v>5</v>
      </c>
      <c r="B507" t="s">
        <v>68</v>
      </c>
      <c r="C507" t="s">
        <v>82</v>
      </c>
    </row>
    <row r="508" spans="1:3" x14ac:dyDescent="0.35">
      <c r="A508" t="s">
        <v>5</v>
      </c>
      <c r="B508" t="s">
        <v>37</v>
      </c>
      <c r="C508" t="s">
        <v>72</v>
      </c>
    </row>
    <row r="509" spans="1:3" x14ac:dyDescent="0.35">
      <c r="A509" t="s">
        <v>5</v>
      </c>
      <c r="B509" t="s">
        <v>32</v>
      </c>
      <c r="C509" t="s">
        <v>82</v>
      </c>
    </row>
    <row r="510" spans="1:3" x14ac:dyDescent="0.35">
      <c r="A510" t="s">
        <v>5</v>
      </c>
      <c r="B510" t="s">
        <v>15</v>
      </c>
      <c r="C510" t="s">
        <v>82</v>
      </c>
    </row>
    <row r="511" spans="1:3" x14ac:dyDescent="0.35">
      <c r="A511" t="s">
        <v>5</v>
      </c>
      <c r="B511" t="s">
        <v>48</v>
      </c>
      <c r="C511" t="s">
        <v>72</v>
      </c>
    </row>
    <row r="512" spans="1:3" x14ac:dyDescent="0.35">
      <c r="A512" t="s">
        <v>5</v>
      </c>
      <c r="B512" t="s">
        <v>53</v>
      </c>
      <c r="C512" t="s">
        <v>82</v>
      </c>
    </row>
    <row r="513" spans="1:3" x14ac:dyDescent="0.35">
      <c r="A513" t="s">
        <v>5</v>
      </c>
      <c r="B513" t="s">
        <v>21</v>
      </c>
      <c r="C513" t="s">
        <v>72</v>
      </c>
    </row>
    <row r="514" spans="1:3" x14ac:dyDescent="0.35">
      <c r="A514" t="s">
        <v>75</v>
      </c>
      <c r="B514" t="s">
        <v>22</v>
      </c>
      <c r="C514" t="s">
        <v>82</v>
      </c>
    </row>
    <row r="515" spans="1:3" x14ac:dyDescent="0.35">
      <c r="A515" t="s">
        <v>75</v>
      </c>
      <c r="B515" t="s">
        <v>25</v>
      </c>
      <c r="C515" t="s">
        <v>72</v>
      </c>
    </row>
    <row r="516" spans="1:3" x14ac:dyDescent="0.35">
      <c r="A516" t="s">
        <v>75</v>
      </c>
      <c r="B516" t="s">
        <v>10</v>
      </c>
      <c r="C516" t="s">
        <v>82</v>
      </c>
    </row>
    <row r="517" spans="1:3" x14ac:dyDescent="0.35">
      <c r="A517" t="s">
        <v>75</v>
      </c>
      <c r="B517" t="s">
        <v>30</v>
      </c>
      <c r="C517" t="s">
        <v>82</v>
      </c>
    </row>
    <row r="518" spans="1:3" x14ac:dyDescent="0.35">
      <c r="A518" t="s">
        <v>75</v>
      </c>
      <c r="B518" t="s">
        <v>42</v>
      </c>
      <c r="C518" t="s">
        <v>82</v>
      </c>
    </row>
    <row r="519" spans="1:3" x14ac:dyDescent="0.35">
      <c r="A519" t="s">
        <v>75</v>
      </c>
      <c r="B519" t="s">
        <v>34</v>
      </c>
      <c r="C519" t="s">
        <v>82</v>
      </c>
    </row>
    <row r="520" spans="1:3" x14ac:dyDescent="0.35">
      <c r="A520" t="s">
        <v>75</v>
      </c>
      <c r="B520" t="s">
        <v>18</v>
      </c>
      <c r="C520" t="s">
        <v>72</v>
      </c>
    </row>
    <row r="521" spans="1:3" x14ac:dyDescent="0.35">
      <c r="A521" t="s">
        <v>75</v>
      </c>
      <c r="B521" t="s">
        <v>27</v>
      </c>
      <c r="C521" t="s">
        <v>82</v>
      </c>
    </row>
    <row r="522" spans="1:3" x14ac:dyDescent="0.35">
      <c r="A522" t="s">
        <v>75</v>
      </c>
      <c r="B522" t="s">
        <v>3</v>
      </c>
      <c r="C522" t="s">
        <v>82</v>
      </c>
    </row>
    <row r="523" spans="1:3" x14ac:dyDescent="0.35">
      <c r="A523" t="s">
        <v>75</v>
      </c>
      <c r="B523" t="s">
        <v>55</v>
      </c>
      <c r="C523" t="s">
        <v>82</v>
      </c>
    </row>
    <row r="524" spans="1:3" x14ac:dyDescent="0.35">
      <c r="A524" t="s">
        <v>75</v>
      </c>
      <c r="B524" t="s">
        <v>23</v>
      </c>
      <c r="C524" t="s">
        <v>82</v>
      </c>
    </row>
    <row r="525" spans="1:3" x14ac:dyDescent="0.35">
      <c r="A525" t="s">
        <v>75</v>
      </c>
      <c r="B525" t="s">
        <v>19</v>
      </c>
      <c r="C525" t="s">
        <v>72</v>
      </c>
    </row>
    <row r="526" spans="1:3" x14ac:dyDescent="0.35">
      <c r="A526" t="s">
        <v>75</v>
      </c>
      <c r="B526" t="s">
        <v>28</v>
      </c>
      <c r="C526" t="s">
        <v>82</v>
      </c>
    </row>
    <row r="527" spans="1:3" x14ac:dyDescent="0.35">
      <c r="A527" t="s">
        <v>75</v>
      </c>
      <c r="B527" t="s">
        <v>9</v>
      </c>
      <c r="C527" t="s">
        <v>82</v>
      </c>
    </row>
    <row r="528" spans="1:3" x14ac:dyDescent="0.35">
      <c r="A528" t="s">
        <v>75</v>
      </c>
      <c r="B528" t="s">
        <v>46</v>
      </c>
      <c r="C528" t="s">
        <v>82</v>
      </c>
    </row>
    <row r="529" spans="1:3" x14ac:dyDescent="0.35">
      <c r="A529" t="s">
        <v>75</v>
      </c>
      <c r="B529" t="s">
        <v>45</v>
      </c>
      <c r="C529" t="s">
        <v>82</v>
      </c>
    </row>
    <row r="530" spans="1:3" x14ac:dyDescent="0.35">
      <c r="A530" t="s">
        <v>75</v>
      </c>
      <c r="B530" t="s">
        <v>40</v>
      </c>
      <c r="C530" t="s">
        <v>72</v>
      </c>
    </row>
    <row r="531" spans="1:3" x14ac:dyDescent="0.35">
      <c r="A531" t="s">
        <v>75</v>
      </c>
      <c r="B531" t="s">
        <v>41</v>
      </c>
      <c r="C531" t="s">
        <v>82</v>
      </c>
    </row>
    <row r="532" spans="1:3" x14ac:dyDescent="0.35">
      <c r="A532" t="s">
        <v>75</v>
      </c>
      <c r="B532" t="s">
        <v>11</v>
      </c>
      <c r="C532" t="s">
        <v>82</v>
      </c>
    </row>
    <row r="533" spans="1:3" x14ac:dyDescent="0.35">
      <c r="A533" t="s">
        <v>75</v>
      </c>
      <c r="B533" t="s">
        <v>26</v>
      </c>
      <c r="C533" t="s">
        <v>82</v>
      </c>
    </row>
    <row r="534" spans="1:3" x14ac:dyDescent="0.35">
      <c r="A534" t="s">
        <v>75</v>
      </c>
      <c r="B534" t="s">
        <v>58</v>
      </c>
      <c r="C534" t="s">
        <v>82</v>
      </c>
    </row>
    <row r="535" spans="1:3" x14ac:dyDescent="0.35">
      <c r="A535" t="s">
        <v>75</v>
      </c>
      <c r="B535" t="s">
        <v>73</v>
      </c>
      <c r="C535" t="s">
        <v>72</v>
      </c>
    </row>
    <row r="536" spans="1:3" x14ac:dyDescent="0.35">
      <c r="A536" t="s">
        <v>75</v>
      </c>
      <c r="B536" t="s">
        <v>6</v>
      </c>
      <c r="C536" t="s">
        <v>82</v>
      </c>
    </row>
    <row r="537" spans="1:3" x14ac:dyDescent="0.35">
      <c r="A537" t="s">
        <v>75</v>
      </c>
      <c r="B537" t="s">
        <v>38</v>
      </c>
      <c r="C537" t="s">
        <v>82</v>
      </c>
    </row>
    <row r="538" spans="1:3" x14ac:dyDescent="0.35">
      <c r="A538" t="s">
        <v>75</v>
      </c>
      <c r="B538" t="s">
        <v>80</v>
      </c>
      <c r="C538" t="s">
        <v>82</v>
      </c>
    </row>
    <row r="539" spans="1:3" x14ac:dyDescent="0.35">
      <c r="A539" t="s">
        <v>75</v>
      </c>
      <c r="B539" t="s">
        <v>68</v>
      </c>
      <c r="C539" t="s">
        <v>82</v>
      </c>
    </row>
    <row r="540" spans="1:3" x14ac:dyDescent="0.35">
      <c r="A540" t="s">
        <v>75</v>
      </c>
      <c r="B540" t="s">
        <v>37</v>
      </c>
      <c r="C540" t="s">
        <v>82</v>
      </c>
    </row>
    <row r="541" spans="1:3" x14ac:dyDescent="0.35">
      <c r="A541" t="s">
        <v>75</v>
      </c>
      <c r="B541" t="s">
        <v>32</v>
      </c>
      <c r="C541" t="s">
        <v>72</v>
      </c>
    </row>
    <row r="542" spans="1:3" x14ac:dyDescent="0.35">
      <c r="A542" t="s">
        <v>75</v>
      </c>
      <c r="B542" t="s">
        <v>15</v>
      </c>
      <c r="C542" t="s">
        <v>82</v>
      </c>
    </row>
    <row r="543" spans="1:3" x14ac:dyDescent="0.35">
      <c r="A543" t="s">
        <v>75</v>
      </c>
      <c r="B543" t="s">
        <v>48</v>
      </c>
      <c r="C543" t="s">
        <v>72</v>
      </c>
    </row>
    <row r="544" spans="1:3" x14ac:dyDescent="0.35">
      <c r="A544" t="s">
        <v>75</v>
      </c>
      <c r="B544" t="s">
        <v>53</v>
      </c>
      <c r="C544" t="s">
        <v>72</v>
      </c>
    </row>
    <row r="545" spans="1:3" x14ac:dyDescent="0.35">
      <c r="A545" t="s">
        <v>75</v>
      </c>
      <c r="B545" t="s">
        <v>21</v>
      </c>
      <c r="C545" t="s">
        <v>82</v>
      </c>
    </row>
    <row r="546" spans="1:3" x14ac:dyDescent="0.35">
      <c r="A546" t="s">
        <v>62</v>
      </c>
      <c r="B546" t="s">
        <v>22</v>
      </c>
      <c r="C546" t="s">
        <v>82</v>
      </c>
    </row>
    <row r="547" spans="1:3" x14ac:dyDescent="0.35">
      <c r="A547" t="s">
        <v>62</v>
      </c>
      <c r="B547" t="s">
        <v>25</v>
      </c>
      <c r="C547" t="s">
        <v>82</v>
      </c>
    </row>
    <row r="548" spans="1:3" x14ac:dyDescent="0.35">
      <c r="A548" t="s">
        <v>62</v>
      </c>
      <c r="B548" t="s">
        <v>10</v>
      </c>
      <c r="C548" t="s">
        <v>72</v>
      </c>
    </row>
    <row r="549" spans="1:3" x14ac:dyDescent="0.35">
      <c r="A549" t="s">
        <v>62</v>
      </c>
      <c r="B549" t="s">
        <v>30</v>
      </c>
      <c r="C549" t="s">
        <v>82</v>
      </c>
    </row>
    <row r="550" spans="1:3" x14ac:dyDescent="0.35">
      <c r="A550" t="s">
        <v>62</v>
      </c>
      <c r="B550" t="s">
        <v>42</v>
      </c>
      <c r="C550" t="s">
        <v>82</v>
      </c>
    </row>
    <row r="551" spans="1:3" x14ac:dyDescent="0.35">
      <c r="A551" t="s">
        <v>62</v>
      </c>
      <c r="B551" t="s">
        <v>34</v>
      </c>
      <c r="C551" t="s">
        <v>82</v>
      </c>
    </row>
    <row r="552" spans="1:3" x14ac:dyDescent="0.35">
      <c r="A552" t="s">
        <v>62</v>
      </c>
      <c r="B552" t="s">
        <v>18</v>
      </c>
      <c r="C552" t="s">
        <v>82</v>
      </c>
    </row>
    <row r="553" spans="1:3" x14ac:dyDescent="0.35">
      <c r="A553" t="s">
        <v>62</v>
      </c>
      <c r="B553" t="s">
        <v>27</v>
      </c>
      <c r="C553" t="s">
        <v>82</v>
      </c>
    </row>
    <row r="554" spans="1:3" x14ac:dyDescent="0.35">
      <c r="A554" t="s">
        <v>62</v>
      </c>
      <c r="B554" t="s">
        <v>3</v>
      </c>
      <c r="C554" t="s">
        <v>72</v>
      </c>
    </row>
    <row r="555" spans="1:3" x14ac:dyDescent="0.35">
      <c r="A555" t="s">
        <v>62</v>
      </c>
      <c r="B555" t="s">
        <v>55</v>
      </c>
      <c r="C555" t="s">
        <v>82</v>
      </c>
    </row>
    <row r="556" spans="1:3" x14ac:dyDescent="0.35">
      <c r="A556" t="s">
        <v>62</v>
      </c>
      <c r="B556" t="s">
        <v>23</v>
      </c>
      <c r="C556" t="s">
        <v>82</v>
      </c>
    </row>
    <row r="557" spans="1:3" x14ac:dyDescent="0.35">
      <c r="A557" t="s">
        <v>62</v>
      </c>
      <c r="B557" t="s">
        <v>19</v>
      </c>
      <c r="C557" t="s">
        <v>82</v>
      </c>
    </row>
    <row r="558" spans="1:3" x14ac:dyDescent="0.35">
      <c r="A558" t="s">
        <v>62</v>
      </c>
      <c r="B558" t="s">
        <v>28</v>
      </c>
      <c r="C558" t="s">
        <v>82</v>
      </c>
    </row>
    <row r="559" spans="1:3" x14ac:dyDescent="0.35">
      <c r="A559" t="s">
        <v>62</v>
      </c>
      <c r="B559" t="s">
        <v>9</v>
      </c>
      <c r="C559" t="s">
        <v>72</v>
      </c>
    </row>
    <row r="560" spans="1:3" x14ac:dyDescent="0.35">
      <c r="A560" t="s">
        <v>62</v>
      </c>
      <c r="B560" t="s">
        <v>46</v>
      </c>
      <c r="C560" t="s">
        <v>82</v>
      </c>
    </row>
    <row r="561" spans="1:3" x14ac:dyDescent="0.35">
      <c r="A561" t="s">
        <v>62</v>
      </c>
      <c r="B561" t="s">
        <v>45</v>
      </c>
      <c r="C561" t="s">
        <v>72</v>
      </c>
    </row>
    <row r="562" spans="1:3" x14ac:dyDescent="0.35">
      <c r="A562" t="s">
        <v>62</v>
      </c>
      <c r="B562" t="s">
        <v>40</v>
      </c>
      <c r="C562" t="s">
        <v>82</v>
      </c>
    </row>
    <row r="563" spans="1:3" x14ac:dyDescent="0.35">
      <c r="A563" t="s">
        <v>62</v>
      </c>
      <c r="B563" t="s">
        <v>41</v>
      </c>
      <c r="C563" t="s">
        <v>82</v>
      </c>
    </row>
    <row r="564" spans="1:3" x14ac:dyDescent="0.35">
      <c r="A564" t="s">
        <v>62</v>
      </c>
      <c r="B564" t="s">
        <v>11</v>
      </c>
      <c r="C564" t="s">
        <v>82</v>
      </c>
    </row>
    <row r="565" spans="1:3" x14ac:dyDescent="0.35">
      <c r="A565" t="s">
        <v>62</v>
      </c>
      <c r="B565" t="s">
        <v>26</v>
      </c>
      <c r="C565" t="s">
        <v>82</v>
      </c>
    </row>
    <row r="566" spans="1:3" x14ac:dyDescent="0.35">
      <c r="A566" t="s">
        <v>62</v>
      </c>
      <c r="B566" t="s">
        <v>58</v>
      </c>
      <c r="C566" t="s">
        <v>72</v>
      </c>
    </row>
    <row r="567" spans="1:3" x14ac:dyDescent="0.35">
      <c r="A567" t="s">
        <v>62</v>
      </c>
      <c r="B567" t="s">
        <v>73</v>
      </c>
      <c r="C567" t="s">
        <v>82</v>
      </c>
    </row>
    <row r="568" spans="1:3" x14ac:dyDescent="0.35">
      <c r="A568" t="s">
        <v>62</v>
      </c>
      <c r="B568" t="s">
        <v>6</v>
      </c>
      <c r="C568" t="s">
        <v>82</v>
      </c>
    </row>
    <row r="569" spans="1:3" x14ac:dyDescent="0.35">
      <c r="A569" t="s">
        <v>62</v>
      </c>
      <c r="B569" t="s">
        <v>38</v>
      </c>
      <c r="C569" t="s">
        <v>82</v>
      </c>
    </row>
    <row r="570" spans="1:3" x14ac:dyDescent="0.35">
      <c r="A570" t="s">
        <v>62</v>
      </c>
      <c r="B570" t="s">
        <v>80</v>
      </c>
      <c r="C570" t="s">
        <v>82</v>
      </c>
    </row>
    <row r="571" spans="1:3" x14ac:dyDescent="0.35">
      <c r="A571" t="s">
        <v>62</v>
      </c>
      <c r="B571" t="s">
        <v>68</v>
      </c>
      <c r="C571" t="s">
        <v>82</v>
      </c>
    </row>
    <row r="572" spans="1:3" x14ac:dyDescent="0.35">
      <c r="A572" t="s">
        <v>62</v>
      </c>
      <c r="B572" t="s">
        <v>37</v>
      </c>
      <c r="C572" t="s">
        <v>72</v>
      </c>
    </row>
    <row r="573" spans="1:3" x14ac:dyDescent="0.35">
      <c r="A573" t="s">
        <v>62</v>
      </c>
      <c r="B573" t="s">
        <v>32</v>
      </c>
      <c r="C573" t="s">
        <v>82</v>
      </c>
    </row>
    <row r="574" spans="1:3" x14ac:dyDescent="0.35">
      <c r="A574" t="s">
        <v>62</v>
      </c>
      <c r="B574" t="s">
        <v>15</v>
      </c>
      <c r="C574" t="s">
        <v>82</v>
      </c>
    </row>
    <row r="575" spans="1:3" x14ac:dyDescent="0.35">
      <c r="A575" t="s">
        <v>62</v>
      </c>
      <c r="B575" t="s">
        <v>48</v>
      </c>
      <c r="C575" t="s">
        <v>72</v>
      </c>
    </row>
    <row r="576" spans="1:3" x14ac:dyDescent="0.35">
      <c r="A576" t="s">
        <v>62</v>
      </c>
      <c r="B576" t="s">
        <v>53</v>
      </c>
      <c r="C576" t="s">
        <v>72</v>
      </c>
    </row>
    <row r="577" spans="1:3" x14ac:dyDescent="0.35">
      <c r="A577" t="s">
        <v>62</v>
      </c>
      <c r="B577" t="s">
        <v>21</v>
      </c>
      <c r="C577" t="s">
        <v>82</v>
      </c>
    </row>
    <row r="578" spans="1:3" x14ac:dyDescent="0.35">
      <c r="A578" t="s">
        <v>17</v>
      </c>
      <c r="B578" t="s">
        <v>22</v>
      </c>
      <c r="C578" t="s">
        <v>82</v>
      </c>
    </row>
    <row r="579" spans="1:3" x14ac:dyDescent="0.35">
      <c r="A579" t="s">
        <v>17</v>
      </c>
      <c r="B579" t="s">
        <v>25</v>
      </c>
      <c r="C579" t="s">
        <v>72</v>
      </c>
    </row>
    <row r="580" spans="1:3" x14ac:dyDescent="0.35">
      <c r="A580" t="s">
        <v>17</v>
      </c>
      <c r="B580" t="s">
        <v>10</v>
      </c>
      <c r="C580" t="s">
        <v>82</v>
      </c>
    </row>
    <row r="581" spans="1:3" x14ac:dyDescent="0.35">
      <c r="A581" t="s">
        <v>17</v>
      </c>
      <c r="B581" t="s">
        <v>30</v>
      </c>
      <c r="C581" t="s">
        <v>82</v>
      </c>
    </row>
    <row r="582" spans="1:3" x14ac:dyDescent="0.35">
      <c r="A582" t="s">
        <v>17</v>
      </c>
      <c r="B582" t="s">
        <v>42</v>
      </c>
      <c r="C582" t="s">
        <v>82</v>
      </c>
    </row>
    <row r="583" spans="1:3" x14ac:dyDescent="0.35">
      <c r="A583" t="s">
        <v>17</v>
      </c>
      <c r="B583" t="s">
        <v>34</v>
      </c>
      <c r="C583" t="s">
        <v>82</v>
      </c>
    </row>
    <row r="584" spans="1:3" x14ac:dyDescent="0.35">
      <c r="A584" t="s">
        <v>17</v>
      </c>
      <c r="B584" t="s">
        <v>18</v>
      </c>
      <c r="C584" t="s">
        <v>82</v>
      </c>
    </row>
    <row r="585" spans="1:3" x14ac:dyDescent="0.35">
      <c r="A585" t="s">
        <v>17</v>
      </c>
      <c r="B585" t="s">
        <v>27</v>
      </c>
      <c r="C585" t="s">
        <v>82</v>
      </c>
    </row>
    <row r="586" spans="1:3" x14ac:dyDescent="0.35">
      <c r="A586" t="s">
        <v>17</v>
      </c>
      <c r="B586" t="s">
        <v>3</v>
      </c>
      <c r="C586" t="s">
        <v>72</v>
      </c>
    </row>
    <row r="587" spans="1:3" x14ac:dyDescent="0.35">
      <c r="A587" t="s">
        <v>17</v>
      </c>
      <c r="B587" t="s">
        <v>55</v>
      </c>
      <c r="C587" t="s">
        <v>82</v>
      </c>
    </row>
    <row r="588" spans="1:3" x14ac:dyDescent="0.35">
      <c r="A588" t="s">
        <v>17</v>
      </c>
      <c r="B588" t="s">
        <v>23</v>
      </c>
      <c r="C588" t="s">
        <v>82</v>
      </c>
    </row>
    <row r="589" spans="1:3" x14ac:dyDescent="0.35">
      <c r="A589" t="s">
        <v>17</v>
      </c>
      <c r="B589" t="s">
        <v>19</v>
      </c>
      <c r="C589" t="s">
        <v>72</v>
      </c>
    </row>
    <row r="590" spans="1:3" x14ac:dyDescent="0.35">
      <c r="A590" t="s">
        <v>17</v>
      </c>
      <c r="B590" t="s">
        <v>28</v>
      </c>
      <c r="C590" t="s">
        <v>82</v>
      </c>
    </row>
    <row r="591" spans="1:3" x14ac:dyDescent="0.35">
      <c r="A591" t="s">
        <v>17</v>
      </c>
      <c r="B591" t="s">
        <v>9</v>
      </c>
      <c r="C591" t="s">
        <v>82</v>
      </c>
    </row>
    <row r="592" spans="1:3" x14ac:dyDescent="0.35">
      <c r="A592" t="s">
        <v>17</v>
      </c>
      <c r="B592" t="s">
        <v>46</v>
      </c>
      <c r="C592" t="s">
        <v>82</v>
      </c>
    </row>
    <row r="593" spans="1:3" x14ac:dyDescent="0.35">
      <c r="A593" t="s">
        <v>17</v>
      </c>
      <c r="B593" t="s">
        <v>45</v>
      </c>
      <c r="C593" t="s">
        <v>82</v>
      </c>
    </row>
    <row r="594" spans="1:3" x14ac:dyDescent="0.35">
      <c r="A594" t="s">
        <v>17</v>
      </c>
      <c r="B594" t="s">
        <v>40</v>
      </c>
      <c r="C594" t="s">
        <v>72</v>
      </c>
    </row>
    <row r="595" spans="1:3" x14ac:dyDescent="0.35">
      <c r="A595" t="s">
        <v>17</v>
      </c>
      <c r="B595" t="s">
        <v>41</v>
      </c>
      <c r="C595" t="s">
        <v>82</v>
      </c>
    </row>
    <row r="596" spans="1:3" x14ac:dyDescent="0.35">
      <c r="A596" t="s">
        <v>17</v>
      </c>
      <c r="B596" t="s">
        <v>11</v>
      </c>
      <c r="C596" t="s">
        <v>82</v>
      </c>
    </row>
    <row r="597" spans="1:3" x14ac:dyDescent="0.35">
      <c r="A597" t="s">
        <v>17</v>
      </c>
      <c r="B597" t="s">
        <v>26</v>
      </c>
      <c r="C597" t="s">
        <v>82</v>
      </c>
    </row>
    <row r="598" spans="1:3" x14ac:dyDescent="0.35">
      <c r="A598" t="s">
        <v>17</v>
      </c>
      <c r="B598" t="s">
        <v>58</v>
      </c>
      <c r="C598" t="s">
        <v>82</v>
      </c>
    </row>
    <row r="599" spans="1:3" x14ac:dyDescent="0.35">
      <c r="A599" t="s">
        <v>17</v>
      </c>
      <c r="B599" t="s">
        <v>73</v>
      </c>
      <c r="C599" t="s">
        <v>72</v>
      </c>
    </row>
    <row r="600" spans="1:3" x14ac:dyDescent="0.35">
      <c r="A600" t="s">
        <v>17</v>
      </c>
      <c r="B600" t="s">
        <v>6</v>
      </c>
      <c r="C600" t="s">
        <v>82</v>
      </c>
    </row>
    <row r="601" spans="1:3" x14ac:dyDescent="0.35">
      <c r="A601" t="s">
        <v>17</v>
      </c>
      <c r="B601" t="s">
        <v>38</v>
      </c>
      <c r="C601" t="s">
        <v>82</v>
      </c>
    </row>
    <row r="602" spans="1:3" x14ac:dyDescent="0.35">
      <c r="A602" t="s">
        <v>17</v>
      </c>
      <c r="B602" t="s">
        <v>80</v>
      </c>
      <c r="C602" t="s">
        <v>82</v>
      </c>
    </row>
    <row r="603" spans="1:3" x14ac:dyDescent="0.35">
      <c r="A603" t="s">
        <v>17</v>
      </c>
      <c r="B603" t="s">
        <v>68</v>
      </c>
      <c r="C603" t="s">
        <v>82</v>
      </c>
    </row>
    <row r="604" spans="1:3" x14ac:dyDescent="0.35">
      <c r="A604" t="s">
        <v>17</v>
      </c>
      <c r="B604" t="s">
        <v>37</v>
      </c>
      <c r="C604" t="s">
        <v>72</v>
      </c>
    </row>
    <row r="605" spans="1:3" x14ac:dyDescent="0.35">
      <c r="A605" t="s">
        <v>17</v>
      </c>
      <c r="B605" t="s">
        <v>32</v>
      </c>
      <c r="C605" t="s">
        <v>82</v>
      </c>
    </row>
    <row r="606" spans="1:3" x14ac:dyDescent="0.35">
      <c r="A606" t="s">
        <v>17</v>
      </c>
      <c r="B606" t="s">
        <v>15</v>
      </c>
      <c r="C606" t="s">
        <v>82</v>
      </c>
    </row>
    <row r="607" spans="1:3" x14ac:dyDescent="0.35">
      <c r="A607" t="s">
        <v>17</v>
      </c>
      <c r="B607" t="s">
        <v>48</v>
      </c>
      <c r="C607" t="s">
        <v>72</v>
      </c>
    </row>
    <row r="608" spans="1:3" x14ac:dyDescent="0.35">
      <c r="A608" t="s">
        <v>17</v>
      </c>
      <c r="B608" t="s">
        <v>53</v>
      </c>
      <c r="C608" t="s">
        <v>72</v>
      </c>
    </row>
    <row r="609" spans="1:3" x14ac:dyDescent="0.35">
      <c r="A609" t="s">
        <v>17</v>
      </c>
      <c r="B609" t="s">
        <v>21</v>
      </c>
      <c r="C609" t="s">
        <v>82</v>
      </c>
    </row>
    <row r="610" spans="1:3" x14ac:dyDescent="0.35">
      <c r="A610" t="s">
        <v>49</v>
      </c>
      <c r="B610" t="s">
        <v>22</v>
      </c>
      <c r="C610" t="s">
        <v>82</v>
      </c>
    </row>
    <row r="611" spans="1:3" x14ac:dyDescent="0.35">
      <c r="A611" t="s">
        <v>49</v>
      </c>
      <c r="B611" t="s">
        <v>25</v>
      </c>
      <c r="C611" t="s">
        <v>72</v>
      </c>
    </row>
    <row r="612" spans="1:3" x14ac:dyDescent="0.35">
      <c r="A612" t="s">
        <v>49</v>
      </c>
      <c r="B612" t="s">
        <v>10</v>
      </c>
      <c r="C612" t="s">
        <v>82</v>
      </c>
    </row>
    <row r="613" spans="1:3" x14ac:dyDescent="0.35">
      <c r="A613" t="s">
        <v>49</v>
      </c>
      <c r="B613" t="s">
        <v>30</v>
      </c>
      <c r="C613" t="s">
        <v>82</v>
      </c>
    </row>
    <row r="614" spans="1:3" x14ac:dyDescent="0.35">
      <c r="A614" t="s">
        <v>49</v>
      </c>
      <c r="B614" t="s">
        <v>42</v>
      </c>
      <c r="C614" t="s">
        <v>82</v>
      </c>
    </row>
    <row r="615" spans="1:3" x14ac:dyDescent="0.35">
      <c r="A615" t="s">
        <v>49</v>
      </c>
      <c r="B615" t="s">
        <v>34</v>
      </c>
      <c r="C615" t="s">
        <v>82</v>
      </c>
    </row>
    <row r="616" spans="1:3" x14ac:dyDescent="0.35">
      <c r="A616" t="s">
        <v>49</v>
      </c>
      <c r="B616" t="s">
        <v>18</v>
      </c>
      <c r="C616" t="s">
        <v>72</v>
      </c>
    </row>
    <row r="617" spans="1:3" x14ac:dyDescent="0.35">
      <c r="A617" t="s">
        <v>49</v>
      </c>
      <c r="B617" t="s">
        <v>27</v>
      </c>
      <c r="C617" t="s">
        <v>82</v>
      </c>
    </row>
    <row r="618" spans="1:3" x14ac:dyDescent="0.35">
      <c r="A618" t="s">
        <v>49</v>
      </c>
      <c r="B618" t="s">
        <v>3</v>
      </c>
      <c r="C618" t="s">
        <v>82</v>
      </c>
    </row>
    <row r="619" spans="1:3" x14ac:dyDescent="0.35">
      <c r="A619" t="s">
        <v>49</v>
      </c>
      <c r="B619" t="s">
        <v>55</v>
      </c>
      <c r="C619" t="s">
        <v>82</v>
      </c>
    </row>
    <row r="620" spans="1:3" x14ac:dyDescent="0.35">
      <c r="A620" t="s">
        <v>49</v>
      </c>
      <c r="B620" t="s">
        <v>23</v>
      </c>
      <c r="C620" t="s">
        <v>82</v>
      </c>
    </row>
    <row r="621" spans="1:3" x14ac:dyDescent="0.35">
      <c r="A621" t="s">
        <v>49</v>
      </c>
      <c r="B621" t="s">
        <v>19</v>
      </c>
      <c r="C621" t="s">
        <v>72</v>
      </c>
    </row>
    <row r="622" spans="1:3" x14ac:dyDescent="0.35">
      <c r="A622" t="s">
        <v>49</v>
      </c>
      <c r="B622" t="s">
        <v>28</v>
      </c>
      <c r="C622" t="s">
        <v>82</v>
      </c>
    </row>
    <row r="623" spans="1:3" x14ac:dyDescent="0.35">
      <c r="A623" t="s">
        <v>49</v>
      </c>
      <c r="B623" t="s">
        <v>9</v>
      </c>
      <c r="C623" t="s">
        <v>82</v>
      </c>
    </row>
    <row r="624" spans="1:3" x14ac:dyDescent="0.35">
      <c r="A624" t="s">
        <v>49</v>
      </c>
      <c r="B624" t="s">
        <v>46</v>
      </c>
      <c r="C624" t="s">
        <v>82</v>
      </c>
    </row>
    <row r="625" spans="1:3" x14ac:dyDescent="0.35">
      <c r="A625" t="s">
        <v>49</v>
      </c>
      <c r="B625" t="s">
        <v>45</v>
      </c>
      <c r="C625" t="s">
        <v>82</v>
      </c>
    </row>
    <row r="626" spans="1:3" x14ac:dyDescent="0.35">
      <c r="A626" t="s">
        <v>49</v>
      </c>
      <c r="B626" t="s">
        <v>40</v>
      </c>
      <c r="C626" t="s">
        <v>72</v>
      </c>
    </row>
    <row r="627" spans="1:3" x14ac:dyDescent="0.35">
      <c r="A627" t="s">
        <v>49</v>
      </c>
      <c r="B627" t="s">
        <v>41</v>
      </c>
      <c r="C627" t="s">
        <v>82</v>
      </c>
    </row>
    <row r="628" spans="1:3" x14ac:dyDescent="0.35">
      <c r="A628" t="s">
        <v>49</v>
      </c>
      <c r="B628" t="s">
        <v>11</v>
      </c>
      <c r="C628" t="s">
        <v>82</v>
      </c>
    </row>
    <row r="629" spans="1:3" x14ac:dyDescent="0.35">
      <c r="A629" t="s">
        <v>49</v>
      </c>
      <c r="B629" t="s">
        <v>26</v>
      </c>
      <c r="C629" t="s">
        <v>82</v>
      </c>
    </row>
    <row r="630" spans="1:3" x14ac:dyDescent="0.35">
      <c r="A630" t="s">
        <v>49</v>
      </c>
      <c r="B630" t="s">
        <v>58</v>
      </c>
      <c r="C630" t="s">
        <v>82</v>
      </c>
    </row>
    <row r="631" spans="1:3" x14ac:dyDescent="0.35">
      <c r="A631" t="s">
        <v>49</v>
      </c>
      <c r="B631" t="s">
        <v>73</v>
      </c>
      <c r="C631" t="s">
        <v>72</v>
      </c>
    </row>
    <row r="632" spans="1:3" x14ac:dyDescent="0.35">
      <c r="A632" t="s">
        <v>49</v>
      </c>
      <c r="B632" t="s">
        <v>6</v>
      </c>
      <c r="C632" t="s">
        <v>82</v>
      </c>
    </row>
    <row r="633" spans="1:3" x14ac:dyDescent="0.35">
      <c r="A633" t="s">
        <v>49</v>
      </c>
      <c r="B633" t="s">
        <v>38</v>
      </c>
      <c r="C633" t="s">
        <v>82</v>
      </c>
    </row>
    <row r="634" spans="1:3" x14ac:dyDescent="0.35">
      <c r="A634" t="s">
        <v>49</v>
      </c>
      <c r="B634" t="s">
        <v>80</v>
      </c>
      <c r="C634" t="s">
        <v>82</v>
      </c>
    </row>
    <row r="635" spans="1:3" x14ac:dyDescent="0.35">
      <c r="A635" t="s">
        <v>49</v>
      </c>
      <c r="B635" t="s">
        <v>68</v>
      </c>
      <c r="C635" t="s">
        <v>82</v>
      </c>
    </row>
    <row r="636" spans="1:3" x14ac:dyDescent="0.35">
      <c r="A636" t="s">
        <v>49</v>
      </c>
      <c r="B636" t="s">
        <v>37</v>
      </c>
      <c r="C636" t="s">
        <v>72</v>
      </c>
    </row>
    <row r="637" spans="1:3" x14ac:dyDescent="0.35">
      <c r="A637" t="s">
        <v>49</v>
      </c>
      <c r="B637" t="s">
        <v>32</v>
      </c>
      <c r="C637" t="s">
        <v>82</v>
      </c>
    </row>
    <row r="638" spans="1:3" x14ac:dyDescent="0.35">
      <c r="A638" t="s">
        <v>49</v>
      </c>
      <c r="B638" t="s">
        <v>15</v>
      </c>
      <c r="C638" t="s">
        <v>82</v>
      </c>
    </row>
    <row r="639" spans="1:3" x14ac:dyDescent="0.35">
      <c r="A639" t="s">
        <v>49</v>
      </c>
      <c r="B639" t="s">
        <v>48</v>
      </c>
      <c r="C639" t="s">
        <v>72</v>
      </c>
    </row>
    <row r="640" spans="1:3" x14ac:dyDescent="0.35">
      <c r="A640" t="s">
        <v>49</v>
      </c>
      <c r="B640" t="s">
        <v>53</v>
      </c>
      <c r="C640" t="s">
        <v>72</v>
      </c>
    </row>
    <row r="641" spans="1:3" x14ac:dyDescent="0.35">
      <c r="A641" t="s">
        <v>49</v>
      </c>
      <c r="B641" t="s">
        <v>21</v>
      </c>
      <c r="C641" t="s">
        <v>82</v>
      </c>
    </row>
    <row r="642" spans="1:3" x14ac:dyDescent="0.35">
      <c r="A642" t="s">
        <v>4</v>
      </c>
      <c r="B642" t="s">
        <v>22</v>
      </c>
      <c r="C642" t="s">
        <v>82</v>
      </c>
    </row>
    <row r="643" spans="1:3" x14ac:dyDescent="0.35">
      <c r="A643" t="s">
        <v>4</v>
      </c>
      <c r="B643" t="s">
        <v>25</v>
      </c>
      <c r="C643" t="s">
        <v>72</v>
      </c>
    </row>
    <row r="644" spans="1:3" x14ac:dyDescent="0.35">
      <c r="A644" t="s">
        <v>4</v>
      </c>
      <c r="B644" t="s">
        <v>10</v>
      </c>
      <c r="C644" t="s">
        <v>82</v>
      </c>
    </row>
    <row r="645" spans="1:3" x14ac:dyDescent="0.35">
      <c r="A645" t="s">
        <v>4</v>
      </c>
      <c r="B645" t="s">
        <v>30</v>
      </c>
      <c r="C645" t="s">
        <v>82</v>
      </c>
    </row>
    <row r="646" spans="1:3" x14ac:dyDescent="0.35">
      <c r="A646" t="s">
        <v>4</v>
      </c>
      <c r="B646" t="s">
        <v>42</v>
      </c>
      <c r="C646" t="s">
        <v>82</v>
      </c>
    </row>
    <row r="647" spans="1:3" x14ac:dyDescent="0.35">
      <c r="A647" t="s">
        <v>4</v>
      </c>
      <c r="B647" t="s">
        <v>34</v>
      </c>
      <c r="C647" t="s">
        <v>82</v>
      </c>
    </row>
    <row r="648" spans="1:3" x14ac:dyDescent="0.35">
      <c r="A648" t="s">
        <v>4</v>
      </c>
      <c r="B648" t="s">
        <v>18</v>
      </c>
      <c r="C648" t="s">
        <v>72</v>
      </c>
    </row>
    <row r="649" spans="1:3" x14ac:dyDescent="0.35">
      <c r="A649" t="s">
        <v>4</v>
      </c>
      <c r="B649" t="s">
        <v>27</v>
      </c>
      <c r="C649" t="s">
        <v>82</v>
      </c>
    </row>
    <row r="650" spans="1:3" x14ac:dyDescent="0.35">
      <c r="A650" t="s">
        <v>4</v>
      </c>
      <c r="B650" t="s">
        <v>3</v>
      </c>
      <c r="C650" t="s">
        <v>82</v>
      </c>
    </row>
    <row r="651" spans="1:3" x14ac:dyDescent="0.35">
      <c r="A651" t="s">
        <v>4</v>
      </c>
      <c r="B651" t="s">
        <v>55</v>
      </c>
      <c r="C651" t="s">
        <v>82</v>
      </c>
    </row>
    <row r="652" spans="1:3" x14ac:dyDescent="0.35">
      <c r="A652" t="s">
        <v>4</v>
      </c>
      <c r="B652" t="s">
        <v>23</v>
      </c>
      <c r="C652" t="s">
        <v>82</v>
      </c>
    </row>
    <row r="653" spans="1:3" x14ac:dyDescent="0.35">
      <c r="A653" t="s">
        <v>4</v>
      </c>
      <c r="B653" t="s">
        <v>19</v>
      </c>
      <c r="C653" t="s">
        <v>72</v>
      </c>
    </row>
    <row r="654" spans="1:3" x14ac:dyDescent="0.35">
      <c r="A654" t="s">
        <v>4</v>
      </c>
      <c r="B654" t="s">
        <v>28</v>
      </c>
      <c r="C654" t="s">
        <v>82</v>
      </c>
    </row>
    <row r="655" spans="1:3" x14ac:dyDescent="0.35">
      <c r="A655" t="s">
        <v>4</v>
      </c>
      <c r="B655" t="s">
        <v>9</v>
      </c>
      <c r="C655" t="s">
        <v>82</v>
      </c>
    </row>
    <row r="656" spans="1:3" x14ac:dyDescent="0.35">
      <c r="A656" t="s">
        <v>4</v>
      </c>
      <c r="B656" t="s">
        <v>46</v>
      </c>
      <c r="C656" t="s">
        <v>82</v>
      </c>
    </row>
    <row r="657" spans="1:3" x14ac:dyDescent="0.35">
      <c r="A657" t="s">
        <v>4</v>
      </c>
      <c r="B657" t="s">
        <v>45</v>
      </c>
      <c r="C657" t="s">
        <v>82</v>
      </c>
    </row>
    <row r="658" spans="1:3" x14ac:dyDescent="0.35">
      <c r="A658" t="s">
        <v>4</v>
      </c>
      <c r="B658" t="s">
        <v>40</v>
      </c>
      <c r="C658" t="s">
        <v>72</v>
      </c>
    </row>
    <row r="659" spans="1:3" x14ac:dyDescent="0.35">
      <c r="A659" t="s">
        <v>4</v>
      </c>
      <c r="B659" t="s">
        <v>41</v>
      </c>
      <c r="C659" t="s">
        <v>82</v>
      </c>
    </row>
    <row r="660" spans="1:3" x14ac:dyDescent="0.35">
      <c r="A660" t="s">
        <v>4</v>
      </c>
      <c r="B660" t="s">
        <v>11</v>
      </c>
      <c r="C660" t="s">
        <v>82</v>
      </c>
    </row>
    <row r="661" spans="1:3" x14ac:dyDescent="0.35">
      <c r="A661" t="s">
        <v>4</v>
      </c>
      <c r="B661" t="s">
        <v>26</v>
      </c>
      <c r="C661" t="s">
        <v>82</v>
      </c>
    </row>
    <row r="662" spans="1:3" x14ac:dyDescent="0.35">
      <c r="A662" t="s">
        <v>4</v>
      </c>
      <c r="B662" t="s">
        <v>58</v>
      </c>
      <c r="C662" t="s">
        <v>82</v>
      </c>
    </row>
    <row r="663" spans="1:3" x14ac:dyDescent="0.35">
      <c r="A663" t="s">
        <v>4</v>
      </c>
      <c r="B663" t="s">
        <v>73</v>
      </c>
      <c r="C663" t="s">
        <v>72</v>
      </c>
    </row>
    <row r="664" spans="1:3" x14ac:dyDescent="0.35">
      <c r="A664" t="s">
        <v>4</v>
      </c>
      <c r="B664" t="s">
        <v>6</v>
      </c>
      <c r="C664" t="s">
        <v>82</v>
      </c>
    </row>
    <row r="665" spans="1:3" x14ac:dyDescent="0.35">
      <c r="A665" t="s">
        <v>4</v>
      </c>
      <c r="B665" t="s">
        <v>38</v>
      </c>
      <c r="C665" t="s">
        <v>82</v>
      </c>
    </row>
    <row r="666" spans="1:3" x14ac:dyDescent="0.35">
      <c r="A666" t="s">
        <v>4</v>
      </c>
      <c r="B666" t="s">
        <v>80</v>
      </c>
      <c r="C666" t="s">
        <v>82</v>
      </c>
    </row>
    <row r="667" spans="1:3" x14ac:dyDescent="0.35">
      <c r="A667" t="s">
        <v>4</v>
      </c>
      <c r="B667" t="s">
        <v>68</v>
      </c>
      <c r="C667" t="s">
        <v>82</v>
      </c>
    </row>
    <row r="668" spans="1:3" x14ac:dyDescent="0.35">
      <c r="A668" t="s">
        <v>4</v>
      </c>
      <c r="B668" t="s">
        <v>37</v>
      </c>
      <c r="C668" t="s">
        <v>72</v>
      </c>
    </row>
    <row r="669" spans="1:3" x14ac:dyDescent="0.35">
      <c r="A669" t="s">
        <v>4</v>
      </c>
      <c r="B669" t="s">
        <v>32</v>
      </c>
      <c r="C669" t="s">
        <v>82</v>
      </c>
    </row>
    <row r="670" spans="1:3" x14ac:dyDescent="0.35">
      <c r="A670" t="s">
        <v>4</v>
      </c>
      <c r="B670" t="s">
        <v>15</v>
      </c>
      <c r="C670" t="s">
        <v>82</v>
      </c>
    </row>
    <row r="671" spans="1:3" x14ac:dyDescent="0.35">
      <c r="A671" t="s">
        <v>4</v>
      </c>
      <c r="B671" t="s">
        <v>48</v>
      </c>
      <c r="C671" t="s">
        <v>72</v>
      </c>
    </row>
    <row r="672" spans="1:3" x14ac:dyDescent="0.35">
      <c r="A672" t="s">
        <v>4</v>
      </c>
      <c r="B672" t="s">
        <v>53</v>
      </c>
      <c r="C672" t="s">
        <v>82</v>
      </c>
    </row>
    <row r="673" spans="1:3" x14ac:dyDescent="0.35">
      <c r="A673" t="s">
        <v>4</v>
      </c>
      <c r="B673" t="s">
        <v>21</v>
      </c>
      <c r="C673" t="s">
        <v>72</v>
      </c>
    </row>
    <row r="674" spans="1:3" x14ac:dyDescent="0.35">
      <c r="A674" t="s">
        <v>76</v>
      </c>
      <c r="B674" t="s">
        <v>22</v>
      </c>
      <c r="C674" t="s">
        <v>72</v>
      </c>
    </row>
    <row r="675" spans="1:3" x14ac:dyDescent="0.35">
      <c r="A675" t="s">
        <v>76</v>
      </c>
      <c r="B675" t="s">
        <v>25</v>
      </c>
      <c r="C675" t="s">
        <v>82</v>
      </c>
    </row>
    <row r="676" spans="1:3" x14ac:dyDescent="0.35">
      <c r="A676" t="s">
        <v>76</v>
      </c>
      <c r="B676" t="s">
        <v>10</v>
      </c>
      <c r="C676" t="s">
        <v>82</v>
      </c>
    </row>
    <row r="677" spans="1:3" x14ac:dyDescent="0.35">
      <c r="A677" t="s">
        <v>76</v>
      </c>
      <c r="B677" t="s">
        <v>30</v>
      </c>
      <c r="C677" t="s">
        <v>82</v>
      </c>
    </row>
    <row r="678" spans="1:3" x14ac:dyDescent="0.35">
      <c r="A678" t="s">
        <v>76</v>
      </c>
      <c r="B678" t="s">
        <v>42</v>
      </c>
      <c r="C678" t="s">
        <v>82</v>
      </c>
    </row>
    <row r="679" spans="1:3" x14ac:dyDescent="0.35">
      <c r="A679" t="s">
        <v>76</v>
      </c>
      <c r="B679" t="s">
        <v>34</v>
      </c>
      <c r="C679" t="s">
        <v>82</v>
      </c>
    </row>
    <row r="680" spans="1:3" x14ac:dyDescent="0.35">
      <c r="A680" t="s">
        <v>76</v>
      </c>
      <c r="B680" t="s">
        <v>18</v>
      </c>
      <c r="C680" t="s">
        <v>72</v>
      </c>
    </row>
    <row r="681" spans="1:3" x14ac:dyDescent="0.35">
      <c r="A681" t="s">
        <v>76</v>
      </c>
      <c r="B681" t="s">
        <v>27</v>
      </c>
      <c r="C681" t="s">
        <v>82</v>
      </c>
    </row>
    <row r="682" spans="1:3" x14ac:dyDescent="0.35">
      <c r="A682" t="s">
        <v>76</v>
      </c>
      <c r="B682" t="s">
        <v>3</v>
      </c>
      <c r="C682" t="s">
        <v>82</v>
      </c>
    </row>
    <row r="683" spans="1:3" x14ac:dyDescent="0.35">
      <c r="A683" t="s">
        <v>76</v>
      </c>
      <c r="B683" t="s">
        <v>55</v>
      </c>
      <c r="C683" t="s">
        <v>82</v>
      </c>
    </row>
    <row r="684" spans="1:3" x14ac:dyDescent="0.35">
      <c r="A684" t="s">
        <v>76</v>
      </c>
      <c r="B684" t="s">
        <v>23</v>
      </c>
      <c r="C684" t="s">
        <v>82</v>
      </c>
    </row>
    <row r="685" spans="1:3" x14ac:dyDescent="0.35">
      <c r="A685" t="s">
        <v>76</v>
      </c>
      <c r="B685" t="s">
        <v>19</v>
      </c>
      <c r="C685" t="s">
        <v>72</v>
      </c>
    </row>
    <row r="686" spans="1:3" x14ac:dyDescent="0.35">
      <c r="A686" t="s">
        <v>76</v>
      </c>
      <c r="B686" t="s">
        <v>28</v>
      </c>
      <c r="C686" t="s">
        <v>82</v>
      </c>
    </row>
    <row r="687" spans="1:3" x14ac:dyDescent="0.35">
      <c r="A687" t="s">
        <v>76</v>
      </c>
      <c r="B687" t="s">
        <v>9</v>
      </c>
      <c r="C687" t="s">
        <v>82</v>
      </c>
    </row>
    <row r="688" spans="1:3" x14ac:dyDescent="0.35">
      <c r="A688" t="s">
        <v>76</v>
      </c>
      <c r="B688" t="s">
        <v>46</v>
      </c>
      <c r="C688" t="s">
        <v>82</v>
      </c>
    </row>
    <row r="689" spans="1:3" x14ac:dyDescent="0.35">
      <c r="A689" t="s">
        <v>76</v>
      </c>
      <c r="B689" t="s">
        <v>45</v>
      </c>
      <c r="C689" t="s">
        <v>82</v>
      </c>
    </row>
    <row r="690" spans="1:3" x14ac:dyDescent="0.35">
      <c r="A690" t="s">
        <v>76</v>
      </c>
      <c r="B690" t="s">
        <v>40</v>
      </c>
      <c r="C690" t="s">
        <v>72</v>
      </c>
    </row>
    <row r="691" spans="1:3" x14ac:dyDescent="0.35">
      <c r="A691" t="s">
        <v>76</v>
      </c>
      <c r="B691" t="s">
        <v>41</v>
      </c>
      <c r="C691" t="s">
        <v>82</v>
      </c>
    </row>
    <row r="692" spans="1:3" x14ac:dyDescent="0.35">
      <c r="A692" t="s">
        <v>76</v>
      </c>
      <c r="B692" t="s">
        <v>11</v>
      </c>
      <c r="C692" t="s">
        <v>82</v>
      </c>
    </row>
    <row r="693" spans="1:3" x14ac:dyDescent="0.35">
      <c r="A693" t="s">
        <v>76</v>
      </c>
      <c r="B693" t="s">
        <v>26</v>
      </c>
      <c r="C693" t="s">
        <v>82</v>
      </c>
    </row>
    <row r="694" spans="1:3" x14ac:dyDescent="0.35">
      <c r="A694" t="s">
        <v>76</v>
      </c>
      <c r="B694" t="s">
        <v>58</v>
      </c>
      <c r="C694" t="s">
        <v>82</v>
      </c>
    </row>
    <row r="695" spans="1:3" x14ac:dyDescent="0.35">
      <c r="A695" t="s">
        <v>76</v>
      </c>
      <c r="B695" t="s">
        <v>73</v>
      </c>
      <c r="C695" t="s">
        <v>72</v>
      </c>
    </row>
    <row r="696" spans="1:3" x14ac:dyDescent="0.35">
      <c r="A696" t="s">
        <v>76</v>
      </c>
      <c r="B696" t="s">
        <v>6</v>
      </c>
      <c r="C696" t="s">
        <v>82</v>
      </c>
    </row>
    <row r="697" spans="1:3" x14ac:dyDescent="0.35">
      <c r="A697" t="s">
        <v>76</v>
      </c>
      <c r="B697" t="s">
        <v>38</v>
      </c>
      <c r="C697" t="s">
        <v>82</v>
      </c>
    </row>
    <row r="698" spans="1:3" x14ac:dyDescent="0.35">
      <c r="A698" t="s">
        <v>76</v>
      </c>
      <c r="B698" t="s">
        <v>80</v>
      </c>
      <c r="C698" t="s">
        <v>82</v>
      </c>
    </row>
    <row r="699" spans="1:3" x14ac:dyDescent="0.35">
      <c r="A699" t="s">
        <v>76</v>
      </c>
      <c r="B699" t="s">
        <v>68</v>
      </c>
      <c r="C699" t="s">
        <v>72</v>
      </c>
    </row>
    <row r="700" spans="1:3" x14ac:dyDescent="0.35">
      <c r="A700" t="s">
        <v>76</v>
      </c>
      <c r="B700" t="s">
        <v>37</v>
      </c>
      <c r="C700" t="s">
        <v>82</v>
      </c>
    </row>
    <row r="701" spans="1:3" x14ac:dyDescent="0.35">
      <c r="A701" t="s">
        <v>76</v>
      </c>
      <c r="B701" t="s">
        <v>32</v>
      </c>
      <c r="C701" t="s">
        <v>82</v>
      </c>
    </row>
    <row r="702" spans="1:3" x14ac:dyDescent="0.35">
      <c r="A702" t="s">
        <v>76</v>
      </c>
      <c r="B702" t="s">
        <v>15</v>
      </c>
      <c r="C702" t="s">
        <v>82</v>
      </c>
    </row>
    <row r="703" spans="1:3" x14ac:dyDescent="0.35">
      <c r="A703" t="s">
        <v>76</v>
      </c>
      <c r="B703" t="s">
        <v>48</v>
      </c>
      <c r="C703" t="s">
        <v>72</v>
      </c>
    </row>
    <row r="704" spans="1:3" x14ac:dyDescent="0.35">
      <c r="A704" t="s">
        <v>76</v>
      </c>
      <c r="B704" t="s">
        <v>53</v>
      </c>
      <c r="C704" t="s">
        <v>82</v>
      </c>
    </row>
    <row r="705" spans="1:3" x14ac:dyDescent="0.35">
      <c r="A705" t="s">
        <v>76</v>
      </c>
      <c r="B705" t="s">
        <v>21</v>
      </c>
      <c r="C705" t="s">
        <v>72</v>
      </c>
    </row>
    <row r="706" spans="1:3" x14ac:dyDescent="0.35">
      <c r="A706" t="s">
        <v>12</v>
      </c>
      <c r="B706" t="s">
        <v>22</v>
      </c>
      <c r="C706" t="s">
        <v>82</v>
      </c>
    </row>
    <row r="707" spans="1:3" x14ac:dyDescent="0.35">
      <c r="A707" t="s">
        <v>12</v>
      </c>
      <c r="B707" t="s">
        <v>25</v>
      </c>
      <c r="C707" t="s">
        <v>72</v>
      </c>
    </row>
    <row r="708" spans="1:3" x14ac:dyDescent="0.35">
      <c r="A708" t="s">
        <v>12</v>
      </c>
      <c r="B708" t="s">
        <v>10</v>
      </c>
      <c r="C708" t="s">
        <v>82</v>
      </c>
    </row>
    <row r="709" spans="1:3" x14ac:dyDescent="0.35">
      <c r="A709" t="s">
        <v>12</v>
      </c>
      <c r="B709" t="s">
        <v>30</v>
      </c>
      <c r="C709" t="s">
        <v>82</v>
      </c>
    </row>
    <row r="710" spans="1:3" x14ac:dyDescent="0.35">
      <c r="A710" t="s">
        <v>12</v>
      </c>
      <c r="B710" t="s">
        <v>42</v>
      </c>
      <c r="C710" t="s">
        <v>82</v>
      </c>
    </row>
    <row r="711" spans="1:3" x14ac:dyDescent="0.35">
      <c r="A711" t="s">
        <v>12</v>
      </c>
      <c r="B711" t="s">
        <v>34</v>
      </c>
      <c r="C711" t="s">
        <v>82</v>
      </c>
    </row>
    <row r="712" spans="1:3" x14ac:dyDescent="0.35">
      <c r="A712" t="s">
        <v>12</v>
      </c>
      <c r="B712" t="s">
        <v>18</v>
      </c>
      <c r="C712" t="s">
        <v>72</v>
      </c>
    </row>
    <row r="713" spans="1:3" x14ac:dyDescent="0.35">
      <c r="A713" t="s">
        <v>12</v>
      </c>
      <c r="B713" t="s">
        <v>27</v>
      </c>
      <c r="C713" t="s">
        <v>82</v>
      </c>
    </row>
    <row r="714" spans="1:3" x14ac:dyDescent="0.35">
      <c r="A714" t="s">
        <v>12</v>
      </c>
      <c r="B714" t="s">
        <v>3</v>
      </c>
      <c r="C714" t="s">
        <v>82</v>
      </c>
    </row>
    <row r="715" spans="1:3" x14ac:dyDescent="0.35">
      <c r="A715" t="s">
        <v>12</v>
      </c>
      <c r="B715" t="s">
        <v>55</v>
      </c>
      <c r="C715" t="s">
        <v>82</v>
      </c>
    </row>
    <row r="716" spans="1:3" x14ac:dyDescent="0.35">
      <c r="A716" t="s">
        <v>12</v>
      </c>
      <c r="B716" t="s">
        <v>23</v>
      </c>
      <c r="C716" t="s">
        <v>82</v>
      </c>
    </row>
    <row r="717" spans="1:3" x14ac:dyDescent="0.35">
      <c r="A717" t="s">
        <v>12</v>
      </c>
      <c r="B717" t="s">
        <v>19</v>
      </c>
      <c r="C717" t="s">
        <v>82</v>
      </c>
    </row>
    <row r="718" spans="1:3" x14ac:dyDescent="0.35">
      <c r="A718" t="s">
        <v>12</v>
      </c>
      <c r="B718" t="s">
        <v>28</v>
      </c>
      <c r="C718" t="s">
        <v>82</v>
      </c>
    </row>
    <row r="719" spans="1:3" x14ac:dyDescent="0.35">
      <c r="A719" t="s">
        <v>12</v>
      </c>
      <c r="B719" t="s">
        <v>9</v>
      </c>
      <c r="C719" t="s">
        <v>72</v>
      </c>
    </row>
    <row r="720" spans="1:3" x14ac:dyDescent="0.35">
      <c r="A720" t="s">
        <v>12</v>
      </c>
      <c r="B720" t="s">
        <v>46</v>
      </c>
      <c r="C720" t="s">
        <v>82</v>
      </c>
    </row>
    <row r="721" spans="1:3" x14ac:dyDescent="0.35">
      <c r="A721" t="s">
        <v>12</v>
      </c>
      <c r="B721" t="s">
        <v>45</v>
      </c>
      <c r="C721" t="s">
        <v>82</v>
      </c>
    </row>
    <row r="722" spans="1:3" x14ac:dyDescent="0.35">
      <c r="A722" t="s">
        <v>12</v>
      </c>
      <c r="B722" t="s">
        <v>40</v>
      </c>
      <c r="C722" t="s">
        <v>72</v>
      </c>
    </row>
    <row r="723" spans="1:3" x14ac:dyDescent="0.35">
      <c r="A723" t="s">
        <v>12</v>
      </c>
      <c r="B723" t="s">
        <v>41</v>
      </c>
      <c r="C723" t="s">
        <v>82</v>
      </c>
    </row>
    <row r="724" spans="1:3" x14ac:dyDescent="0.35">
      <c r="A724" t="s">
        <v>12</v>
      </c>
      <c r="B724" t="s">
        <v>11</v>
      </c>
      <c r="C724" t="s">
        <v>82</v>
      </c>
    </row>
    <row r="725" spans="1:3" x14ac:dyDescent="0.35">
      <c r="A725" t="s">
        <v>12</v>
      </c>
      <c r="B725" t="s">
        <v>26</v>
      </c>
      <c r="C725" t="s">
        <v>82</v>
      </c>
    </row>
    <row r="726" spans="1:3" x14ac:dyDescent="0.35">
      <c r="A726" t="s">
        <v>12</v>
      </c>
      <c r="B726" t="s">
        <v>58</v>
      </c>
      <c r="C726" t="s">
        <v>82</v>
      </c>
    </row>
    <row r="727" spans="1:3" x14ac:dyDescent="0.35">
      <c r="A727" t="s">
        <v>12</v>
      </c>
      <c r="B727" t="s">
        <v>73</v>
      </c>
      <c r="C727" t="s">
        <v>72</v>
      </c>
    </row>
    <row r="728" spans="1:3" x14ac:dyDescent="0.35">
      <c r="A728" t="s">
        <v>12</v>
      </c>
      <c r="B728" t="s">
        <v>6</v>
      </c>
      <c r="C728" t="s">
        <v>82</v>
      </c>
    </row>
    <row r="729" spans="1:3" x14ac:dyDescent="0.35">
      <c r="A729" t="s">
        <v>12</v>
      </c>
      <c r="B729" t="s">
        <v>38</v>
      </c>
      <c r="C729" t="s">
        <v>82</v>
      </c>
    </row>
    <row r="730" spans="1:3" x14ac:dyDescent="0.35">
      <c r="A730" t="s">
        <v>12</v>
      </c>
      <c r="B730" t="s">
        <v>80</v>
      </c>
      <c r="C730" t="s">
        <v>82</v>
      </c>
    </row>
    <row r="731" spans="1:3" x14ac:dyDescent="0.35">
      <c r="A731" t="s">
        <v>12</v>
      </c>
      <c r="B731" t="s">
        <v>68</v>
      </c>
      <c r="C731" t="s">
        <v>72</v>
      </c>
    </row>
    <row r="732" spans="1:3" x14ac:dyDescent="0.35">
      <c r="A732" t="s">
        <v>12</v>
      </c>
      <c r="B732" t="s">
        <v>37</v>
      </c>
      <c r="C732" t="s">
        <v>82</v>
      </c>
    </row>
    <row r="733" spans="1:3" x14ac:dyDescent="0.35">
      <c r="A733" t="s">
        <v>12</v>
      </c>
      <c r="B733" t="s">
        <v>32</v>
      </c>
      <c r="C733" t="s">
        <v>82</v>
      </c>
    </row>
    <row r="734" spans="1:3" x14ac:dyDescent="0.35">
      <c r="A734" t="s">
        <v>12</v>
      </c>
      <c r="B734" t="s">
        <v>15</v>
      </c>
      <c r="C734" t="s">
        <v>82</v>
      </c>
    </row>
    <row r="735" spans="1:3" x14ac:dyDescent="0.35">
      <c r="A735" t="s">
        <v>12</v>
      </c>
      <c r="B735" t="s">
        <v>48</v>
      </c>
      <c r="C735" t="s">
        <v>72</v>
      </c>
    </row>
    <row r="736" spans="1:3" x14ac:dyDescent="0.35">
      <c r="A736" t="s">
        <v>12</v>
      </c>
      <c r="B736" t="s">
        <v>53</v>
      </c>
      <c r="C736" t="s">
        <v>72</v>
      </c>
    </row>
    <row r="737" spans="1:3" x14ac:dyDescent="0.35">
      <c r="A737" t="s">
        <v>12</v>
      </c>
      <c r="B737" t="s">
        <v>21</v>
      </c>
      <c r="C737" t="s">
        <v>82</v>
      </c>
    </row>
    <row r="738" spans="1:3" x14ac:dyDescent="0.35">
      <c r="A738" t="s">
        <v>61</v>
      </c>
      <c r="B738" t="s">
        <v>22</v>
      </c>
      <c r="C738" t="s">
        <v>82</v>
      </c>
    </row>
    <row r="739" spans="1:3" x14ac:dyDescent="0.35">
      <c r="A739" t="s">
        <v>61</v>
      </c>
      <c r="B739" t="s">
        <v>25</v>
      </c>
      <c r="C739" t="s">
        <v>82</v>
      </c>
    </row>
    <row r="740" spans="1:3" x14ac:dyDescent="0.35">
      <c r="A740" t="s">
        <v>61</v>
      </c>
      <c r="B740" t="s">
        <v>10</v>
      </c>
      <c r="C740" t="s">
        <v>72</v>
      </c>
    </row>
    <row r="741" spans="1:3" x14ac:dyDescent="0.35">
      <c r="A741" t="s">
        <v>61</v>
      </c>
      <c r="B741" t="s">
        <v>30</v>
      </c>
      <c r="C741" t="s">
        <v>82</v>
      </c>
    </row>
    <row r="742" spans="1:3" x14ac:dyDescent="0.35">
      <c r="A742" t="s">
        <v>61</v>
      </c>
      <c r="B742" t="s">
        <v>42</v>
      </c>
      <c r="C742" t="s">
        <v>82</v>
      </c>
    </row>
    <row r="743" spans="1:3" x14ac:dyDescent="0.35">
      <c r="A743" t="s">
        <v>61</v>
      </c>
      <c r="B743" t="s">
        <v>34</v>
      </c>
      <c r="C743" t="s">
        <v>82</v>
      </c>
    </row>
    <row r="744" spans="1:3" x14ac:dyDescent="0.35">
      <c r="A744" t="s">
        <v>61</v>
      </c>
      <c r="B744" t="s">
        <v>18</v>
      </c>
      <c r="C744" t="s">
        <v>82</v>
      </c>
    </row>
    <row r="745" spans="1:3" x14ac:dyDescent="0.35">
      <c r="A745" t="s">
        <v>61</v>
      </c>
      <c r="B745" t="s">
        <v>27</v>
      </c>
      <c r="C745" t="s">
        <v>72</v>
      </c>
    </row>
    <row r="746" spans="1:3" x14ac:dyDescent="0.35">
      <c r="A746" t="s">
        <v>61</v>
      </c>
      <c r="B746" t="s">
        <v>3</v>
      </c>
      <c r="C746" t="s">
        <v>82</v>
      </c>
    </row>
    <row r="747" spans="1:3" x14ac:dyDescent="0.35">
      <c r="A747" t="s">
        <v>61</v>
      </c>
      <c r="B747" t="s">
        <v>55</v>
      </c>
      <c r="C747" t="s">
        <v>82</v>
      </c>
    </row>
    <row r="748" spans="1:3" x14ac:dyDescent="0.35">
      <c r="A748" t="s">
        <v>61</v>
      </c>
      <c r="B748" t="s">
        <v>23</v>
      </c>
      <c r="C748" t="s">
        <v>82</v>
      </c>
    </row>
    <row r="749" spans="1:3" x14ac:dyDescent="0.35">
      <c r="A749" t="s">
        <v>61</v>
      </c>
      <c r="B749" t="s">
        <v>19</v>
      </c>
      <c r="C749" t="s">
        <v>72</v>
      </c>
    </row>
    <row r="750" spans="1:3" x14ac:dyDescent="0.35">
      <c r="A750" t="s">
        <v>61</v>
      </c>
      <c r="B750" t="s">
        <v>28</v>
      </c>
      <c r="C750" t="s">
        <v>82</v>
      </c>
    </row>
    <row r="751" spans="1:3" x14ac:dyDescent="0.35">
      <c r="A751" t="s">
        <v>61</v>
      </c>
      <c r="B751" t="s">
        <v>9</v>
      </c>
      <c r="C751" t="s">
        <v>82</v>
      </c>
    </row>
    <row r="752" spans="1:3" x14ac:dyDescent="0.35">
      <c r="A752" t="s">
        <v>61</v>
      </c>
      <c r="B752" t="s">
        <v>46</v>
      </c>
      <c r="C752" t="s">
        <v>82</v>
      </c>
    </row>
    <row r="753" spans="1:3" x14ac:dyDescent="0.35">
      <c r="A753" t="s">
        <v>61</v>
      </c>
      <c r="B753" t="s">
        <v>45</v>
      </c>
      <c r="C753" t="s">
        <v>82</v>
      </c>
    </row>
    <row r="754" spans="1:3" x14ac:dyDescent="0.35">
      <c r="A754" t="s">
        <v>61</v>
      </c>
      <c r="B754" t="s">
        <v>40</v>
      </c>
      <c r="C754" t="s">
        <v>72</v>
      </c>
    </row>
    <row r="755" spans="1:3" x14ac:dyDescent="0.35">
      <c r="A755" t="s">
        <v>61</v>
      </c>
      <c r="B755" t="s">
        <v>41</v>
      </c>
      <c r="C755" t="s">
        <v>82</v>
      </c>
    </row>
    <row r="756" spans="1:3" x14ac:dyDescent="0.35">
      <c r="A756" t="s">
        <v>61</v>
      </c>
      <c r="B756" t="s">
        <v>11</v>
      </c>
      <c r="C756" t="s">
        <v>82</v>
      </c>
    </row>
    <row r="757" spans="1:3" x14ac:dyDescent="0.35">
      <c r="A757" t="s">
        <v>61</v>
      </c>
      <c r="B757" t="s">
        <v>26</v>
      </c>
      <c r="C757" t="s">
        <v>82</v>
      </c>
    </row>
    <row r="758" spans="1:3" x14ac:dyDescent="0.35">
      <c r="A758" t="s">
        <v>61</v>
      </c>
      <c r="B758" t="s">
        <v>58</v>
      </c>
      <c r="C758" t="s">
        <v>82</v>
      </c>
    </row>
    <row r="759" spans="1:3" x14ac:dyDescent="0.35">
      <c r="A759" t="s">
        <v>61</v>
      </c>
      <c r="B759" t="s">
        <v>73</v>
      </c>
      <c r="C759" t="s">
        <v>72</v>
      </c>
    </row>
    <row r="760" spans="1:3" x14ac:dyDescent="0.35">
      <c r="A760" t="s">
        <v>61</v>
      </c>
      <c r="B760" t="s">
        <v>6</v>
      </c>
      <c r="C760" t="s">
        <v>82</v>
      </c>
    </row>
    <row r="761" spans="1:3" x14ac:dyDescent="0.35">
      <c r="A761" t="s">
        <v>61</v>
      </c>
      <c r="B761" t="s">
        <v>38</v>
      </c>
      <c r="C761" t="s">
        <v>82</v>
      </c>
    </row>
    <row r="762" spans="1:3" x14ac:dyDescent="0.35">
      <c r="A762" t="s">
        <v>61</v>
      </c>
      <c r="B762" t="s">
        <v>80</v>
      </c>
      <c r="C762" t="s">
        <v>82</v>
      </c>
    </row>
    <row r="763" spans="1:3" x14ac:dyDescent="0.35">
      <c r="A763" t="s">
        <v>61</v>
      </c>
      <c r="B763" t="s">
        <v>68</v>
      </c>
      <c r="C763" t="s">
        <v>82</v>
      </c>
    </row>
    <row r="764" spans="1:3" x14ac:dyDescent="0.35">
      <c r="A764" t="s">
        <v>61</v>
      </c>
      <c r="B764" t="s">
        <v>37</v>
      </c>
      <c r="C764" t="s">
        <v>72</v>
      </c>
    </row>
    <row r="765" spans="1:3" x14ac:dyDescent="0.35">
      <c r="A765" t="s">
        <v>61</v>
      </c>
      <c r="B765" t="s">
        <v>32</v>
      </c>
      <c r="C765" t="s">
        <v>82</v>
      </c>
    </row>
    <row r="766" spans="1:3" x14ac:dyDescent="0.35">
      <c r="A766" t="s">
        <v>61</v>
      </c>
      <c r="B766" t="s">
        <v>15</v>
      </c>
      <c r="C766" t="s">
        <v>72</v>
      </c>
    </row>
    <row r="767" spans="1:3" x14ac:dyDescent="0.35">
      <c r="A767" t="s">
        <v>61</v>
      </c>
      <c r="B767" t="s">
        <v>48</v>
      </c>
      <c r="C767" t="s">
        <v>82</v>
      </c>
    </row>
    <row r="768" spans="1:3" x14ac:dyDescent="0.35">
      <c r="A768" t="s">
        <v>61</v>
      </c>
      <c r="B768" t="s">
        <v>53</v>
      </c>
      <c r="C768" t="s">
        <v>72</v>
      </c>
    </row>
    <row r="769" spans="1:3" x14ac:dyDescent="0.35">
      <c r="A769" t="s">
        <v>61</v>
      </c>
      <c r="B769" t="s">
        <v>21</v>
      </c>
      <c r="C769" t="s">
        <v>82</v>
      </c>
    </row>
    <row r="770" spans="1:3" x14ac:dyDescent="0.35">
      <c r="A770" t="s">
        <v>81</v>
      </c>
      <c r="B770" t="s">
        <v>22</v>
      </c>
      <c r="C770" t="s">
        <v>82</v>
      </c>
    </row>
    <row r="771" spans="1:3" x14ac:dyDescent="0.35">
      <c r="A771" t="s">
        <v>81</v>
      </c>
      <c r="B771" t="s">
        <v>25</v>
      </c>
      <c r="C771" t="s">
        <v>72</v>
      </c>
    </row>
    <row r="772" spans="1:3" x14ac:dyDescent="0.35">
      <c r="A772" t="s">
        <v>81</v>
      </c>
      <c r="B772" t="s">
        <v>10</v>
      </c>
      <c r="C772" t="s">
        <v>82</v>
      </c>
    </row>
    <row r="773" spans="1:3" x14ac:dyDescent="0.35">
      <c r="A773" t="s">
        <v>81</v>
      </c>
      <c r="B773" t="s">
        <v>30</v>
      </c>
      <c r="C773" t="s">
        <v>82</v>
      </c>
    </row>
    <row r="774" spans="1:3" x14ac:dyDescent="0.35">
      <c r="A774" t="s">
        <v>81</v>
      </c>
      <c r="B774" t="s">
        <v>42</v>
      </c>
      <c r="C774" t="s">
        <v>82</v>
      </c>
    </row>
    <row r="775" spans="1:3" x14ac:dyDescent="0.35">
      <c r="A775" t="s">
        <v>81</v>
      </c>
      <c r="B775" t="s">
        <v>34</v>
      </c>
      <c r="C775" t="s">
        <v>82</v>
      </c>
    </row>
    <row r="776" spans="1:3" x14ac:dyDescent="0.35">
      <c r="A776" t="s">
        <v>81</v>
      </c>
      <c r="B776" t="s">
        <v>18</v>
      </c>
      <c r="C776" t="s">
        <v>72</v>
      </c>
    </row>
    <row r="777" spans="1:3" x14ac:dyDescent="0.35">
      <c r="A777" t="s">
        <v>81</v>
      </c>
      <c r="B777" t="s">
        <v>27</v>
      </c>
      <c r="C777" t="s">
        <v>82</v>
      </c>
    </row>
    <row r="778" spans="1:3" x14ac:dyDescent="0.35">
      <c r="A778" t="s">
        <v>81</v>
      </c>
      <c r="B778" t="s">
        <v>3</v>
      </c>
      <c r="C778" t="s">
        <v>82</v>
      </c>
    </row>
    <row r="779" spans="1:3" x14ac:dyDescent="0.35">
      <c r="A779" t="s">
        <v>81</v>
      </c>
      <c r="B779" t="s">
        <v>55</v>
      </c>
      <c r="C779" t="s">
        <v>82</v>
      </c>
    </row>
    <row r="780" spans="1:3" x14ac:dyDescent="0.35">
      <c r="A780" t="s">
        <v>81</v>
      </c>
      <c r="B780" t="s">
        <v>23</v>
      </c>
      <c r="C780" t="s">
        <v>72</v>
      </c>
    </row>
    <row r="781" spans="1:3" x14ac:dyDescent="0.35">
      <c r="A781" t="s">
        <v>81</v>
      </c>
      <c r="B781" t="s">
        <v>19</v>
      </c>
      <c r="C781" t="s">
        <v>82</v>
      </c>
    </row>
    <row r="782" spans="1:3" x14ac:dyDescent="0.35">
      <c r="A782" t="s">
        <v>81</v>
      </c>
      <c r="B782" t="s">
        <v>28</v>
      </c>
      <c r="C782" t="s">
        <v>82</v>
      </c>
    </row>
    <row r="783" spans="1:3" x14ac:dyDescent="0.35">
      <c r="A783" t="s">
        <v>81</v>
      </c>
      <c r="B783" t="s">
        <v>9</v>
      </c>
      <c r="C783" t="s">
        <v>82</v>
      </c>
    </row>
    <row r="784" spans="1:3" x14ac:dyDescent="0.35">
      <c r="A784" t="s">
        <v>81</v>
      </c>
      <c r="B784" t="s">
        <v>46</v>
      </c>
      <c r="C784" t="s">
        <v>82</v>
      </c>
    </row>
    <row r="785" spans="1:3" x14ac:dyDescent="0.35">
      <c r="A785" t="s">
        <v>81</v>
      </c>
      <c r="B785" t="s">
        <v>45</v>
      </c>
      <c r="C785" t="s">
        <v>72</v>
      </c>
    </row>
    <row r="786" spans="1:3" x14ac:dyDescent="0.35">
      <c r="A786" t="s">
        <v>81</v>
      </c>
      <c r="B786" t="s">
        <v>40</v>
      </c>
      <c r="C786" t="s">
        <v>82</v>
      </c>
    </row>
    <row r="787" spans="1:3" x14ac:dyDescent="0.35">
      <c r="A787" t="s">
        <v>81</v>
      </c>
      <c r="B787" t="s">
        <v>41</v>
      </c>
      <c r="C787" t="s">
        <v>82</v>
      </c>
    </row>
    <row r="788" spans="1:3" x14ac:dyDescent="0.35">
      <c r="A788" t="s">
        <v>81</v>
      </c>
      <c r="B788" t="s">
        <v>11</v>
      </c>
      <c r="C788" t="s">
        <v>82</v>
      </c>
    </row>
    <row r="789" spans="1:3" x14ac:dyDescent="0.35">
      <c r="A789" t="s">
        <v>81</v>
      </c>
      <c r="B789" t="s">
        <v>26</v>
      </c>
      <c r="C789" t="s">
        <v>82</v>
      </c>
    </row>
    <row r="790" spans="1:3" x14ac:dyDescent="0.35">
      <c r="A790" t="s">
        <v>81</v>
      </c>
      <c r="B790" t="s">
        <v>58</v>
      </c>
      <c r="C790" t="s">
        <v>72</v>
      </c>
    </row>
    <row r="791" spans="1:3" x14ac:dyDescent="0.35">
      <c r="A791" t="s">
        <v>81</v>
      </c>
      <c r="B791" t="s">
        <v>73</v>
      </c>
      <c r="C791" t="s">
        <v>82</v>
      </c>
    </row>
    <row r="792" spans="1:3" x14ac:dyDescent="0.35">
      <c r="A792" t="s">
        <v>81</v>
      </c>
      <c r="B792" t="s">
        <v>6</v>
      </c>
      <c r="C792" t="s">
        <v>82</v>
      </c>
    </row>
    <row r="793" spans="1:3" x14ac:dyDescent="0.35">
      <c r="A793" t="s">
        <v>81</v>
      </c>
      <c r="B793" t="s">
        <v>38</v>
      </c>
      <c r="C793" t="s">
        <v>82</v>
      </c>
    </row>
    <row r="794" spans="1:3" x14ac:dyDescent="0.35">
      <c r="A794" t="s">
        <v>81</v>
      </c>
      <c r="B794" t="s">
        <v>80</v>
      </c>
      <c r="C794" t="s">
        <v>82</v>
      </c>
    </row>
    <row r="795" spans="1:3" x14ac:dyDescent="0.35">
      <c r="A795" t="s">
        <v>81</v>
      </c>
      <c r="B795" t="s">
        <v>68</v>
      </c>
      <c r="C795" t="s">
        <v>82</v>
      </c>
    </row>
    <row r="796" spans="1:3" x14ac:dyDescent="0.35">
      <c r="A796" t="s">
        <v>81</v>
      </c>
      <c r="B796" t="s">
        <v>37</v>
      </c>
      <c r="C796" t="s">
        <v>72</v>
      </c>
    </row>
    <row r="797" spans="1:3" x14ac:dyDescent="0.35">
      <c r="A797" t="s">
        <v>81</v>
      </c>
      <c r="B797" t="s">
        <v>32</v>
      </c>
      <c r="C797" t="s">
        <v>82</v>
      </c>
    </row>
    <row r="798" spans="1:3" x14ac:dyDescent="0.35">
      <c r="A798" t="s">
        <v>81</v>
      </c>
      <c r="B798" t="s">
        <v>15</v>
      </c>
      <c r="C798" t="s">
        <v>82</v>
      </c>
    </row>
    <row r="799" spans="1:3" x14ac:dyDescent="0.35">
      <c r="A799" t="s">
        <v>81</v>
      </c>
      <c r="B799" t="s">
        <v>48</v>
      </c>
      <c r="C799" t="s">
        <v>72</v>
      </c>
    </row>
    <row r="800" spans="1:3" x14ac:dyDescent="0.35">
      <c r="A800" t="s">
        <v>81</v>
      </c>
      <c r="B800" t="s">
        <v>53</v>
      </c>
      <c r="C800" t="s">
        <v>82</v>
      </c>
    </row>
    <row r="801" spans="1:3" x14ac:dyDescent="0.35">
      <c r="A801" t="s">
        <v>81</v>
      </c>
      <c r="B801" t="s">
        <v>21</v>
      </c>
      <c r="C801" t="s">
        <v>72</v>
      </c>
    </row>
    <row r="802" spans="1:3" x14ac:dyDescent="0.35">
      <c r="A802" t="s">
        <v>43</v>
      </c>
      <c r="B802" t="s">
        <v>22</v>
      </c>
      <c r="C802" t="s">
        <v>82</v>
      </c>
    </row>
    <row r="803" spans="1:3" x14ac:dyDescent="0.35">
      <c r="A803" t="s">
        <v>43</v>
      </c>
      <c r="B803" t="s">
        <v>25</v>
      </c>
      <c r="C803" t="s">
        <v>82</v>
      </c>
    </row>
    <row r="804" spans="1:3" x14ac:dyDescent="0.35">
      <c r="A804" t="s">
        <v>43</v>
      </c>
      <c r="B804" t="s">
        <v>10</v>
      </c>
      <c r="C804" t="s">
        <v>72</v>
      </c>
    </row>
    <row r="805" spans="1:3" x14ac:dyDescent="0.35">
      <c r="A805" t="s">
        <v>43</v>
      </c>
      <c r="B805" t="s">
        <v>30</v>
      </c>
      <c r="C805" t="s">
        <v>82</v>
      </c>
    </row>
    <row r="806" spans="1:3" x14ac:dyDescent="0.35">
      <c r="A806" t="s">
        <v>43</v>
      </c>
      <c r="B806" t="s">
        <v>42</v>
      </c>
      <c r="C806" t="s">
        <v>82</v>
      </c>
    </row>
    <row r="807" spans="1:3" x14ac:dyDescent="0.35">
      <c r="A807" t="s">
        <v>43</v>
      </c>
      <c r="B807" t="s">
        <v>34</v>
      </c>
      <c r="C807" t="s">
        <v>82</v>
      </c>
    </row>
    <row r="808" spans="1:3" x14ac:dyDescent="0.35">
      <c r="A808" t="s">
        <v>43</v>
      </c>
      <c r="B808" t="s">
        <v>18</v>
      </c>
      <c r="C808" t="s">
        <v>72</v>
      </c>
    </row>
    <row r="809" spans="1:3" x14ac:dyDescent="0.35">
      <c r="A809" t="s">
        <v>43</v>
      </c>
      <c r="B809" t="s">
        <v>27</v>
      </c>
      <c r="C809" t="s">
        <v>82</v>
      </c>
    </row>
    <row r="810" spans="1:3" x14ac:dyDescent="0.35">
      <c r="A810" t="s">
        <v>43</v>
      </c>
      <c r="B810" t="s">
        <v>3</v>
      </c>
      <c r="C810" t="s">
        <v>82</v>
      </c>
    </row>
    <row r="811" spans="1:3" x14ac:dyDescent="0.35">
      <c r="A811" t="s">
        <v>43</v>
      </c>
      <c r="B811" t="s">
        <v>55</v>
      </c>
      <c r="C811" t="s">
        <v>82</v>
      </c>
    </row>
    <row r="812" spans="1:3" x14ac:dyDescent="0.35">
      <c r="A812" t="s">
        <v>43</v>
      </c>
      <c r="B812" t="s">
        <v>23</v>
      </c>
      <c r="C812" t="s">
        <v>82</v>
      </c>
    </row>
    <row r="813" spans="1:3" x14ac:dyDescent="0.35">
      <c r="A813" t="s">
        <v>43</v>
      </c>
      <c r="B813" t="s">
        <v>19</v>
      </c>
      <c r="C813" t="s">
        <v>72</v>
      </c>
    </row>
    <row r="814" spans="1:3" x14ac:dyDescent="0.35">
      <c r="A814" t="s">
        <v>43</v>
      </c>
      <c r="B814" t="s">
        <v>28</v>
      </c>
      <c r="C814" t="s">
        <v>82</v>
      </c>
    </row>
    <row r="815" spans="1:3" x14ac:dyDescent="0.35">
      <c r="A815" t="s">
        <v>43</v>
      </c>
      <c r="B815" t="s">
        <v>9</v>
      </c>
      <c r="C815" t="s">
        <v>82</v>
      </c>
    </row>
    <row r="816" spans="1:3" x14ac:dyDescent="0.35">
      <c r="A816" t="s">
        <v>43</v>
      </c>
      <c r="B816" t="s">
        <v>46</v>
      </c>
      <c r="C816" t="s">
        <v>82</v>
      </c>
    </row>
    <row r="817" spans="1:3" x14ac:dyDescent="0.35">
      <c r="A817" t="s">
        <v>43</v>
      </c>
      <c r="B817" t="s">
        <v>45</v>
      </c>
      <c r="C817" t="s">
        <v>82</v>
      </c>
    </row>
    <row r="818" spans="1:3" x14ac:dyDescent="0.35">
      <c r="A818" t="s">
        <v>43</v>
      </c>
      <c r="B818" t="s">
        <v>40</v>
      </c>
      <c r="C818" t="s">
        <v>72</v>
      </c>
    </row>
    <row r="819" spans="1:3" x14ac:dyDescent="0.35">
      <c r="A819" t="s">
        <v>43</v>
      </c>
      <c r="B819" t="s">
        <v>41</v>
      </c>
      <c r="C819" t="s">
        <v>82</v>
      </c>
    </row>
    <row r="820" spans="1:3" x14ac:dyDescent="0.35">
      <c r="A820" t="s">
        <v>43</v>
      </c>
      <c r="B820" t="s">
        <v>11</v>
      </c>
      <c r="C820" t="s">
        <v>82</v>
      </c>
    </row>
    <row r="821" spans="1:3" x14ac:dyDescent="0.35">
      <c r="A821" t="s">
        <v>43</v>
      </c>
      <c r="B821" t="s">
        <v>26</v>
      </c>
      <c r="C821" t="s">
        <v>82</v>
      </c>
    </row>
    <row r="822" spans="1:3" x14ac:dyDescent="0.35">
      <c r="A822" t="s">
        <v>43</v>
      </c>
      <c r="B822" t="s">
        <v>58</v>
      </c>
      <c r="C822" t="s">
        <v>72</v>
      </c>
    </row>
    <row r="823" spans="1:3" x14ac:dyDescent="0.35">
      <c r="A823" t="s">
        <v>43</v>
      </c>
      <c r="B823" t="s">
        <v>73</v>
      </c>
      <c r="C823" t="s">
        <v>82</v>
      </c>
    </row>
    <row r="824" spans="1:3" x14ac:dyDescent="0.35">
      <c r="A824" t="s">
        <v>43</v>
      </c>
      <c r="B824" t="s">
        <v>6</v>
      </c>
      <c r="C824" t="s">
        <v>82</v>
      </c>
    </row>
    <row r="825" spans="1:3" x14ac:dyDescent="0.35">
      <c r="A825" t="s">
        <v>43</v>
      </c>
      <c r="B825" t="s">
        <v>38</v>
      </c>
      <c r="C825" t="s">
        <v>82</v>
      </c>
    </row>
    <row r="826" spans="1:3" x14ac:dyDescent="0.35">
      <c r="A826" t="s">
        <v>43</v>
      </c>
      <c r="B826" t="s">
        <v>80</v>
      </c>
      <c r="C826" t="s">
        <v>82</v>
      </c>
    </row>
    <row r="827" spans="1:3" x14ac:dyDescent="0.35">
      <c r="A827" t="s">
        <v>43</v>
      </c>
      <c r="B827" t="s">
        <v>68</v>
      </c>
      <c r="C827" t="s">
        <v>82</v>
      </c>
    </row>
    <row r="828" spans="1:3" x14ac:dyDescent="0.35">
      <c r="A828" t="s">
        <v>43</v>
      </c>
      <c r="B828" t="s">
        <v>37</v>
      </c>
      <c r="C828" t="s">
        <v>72</v>
      </c>
    </row>
    <row r="829" spans="1:3" x14ac:dyDescent="0.35">
      <c r="A829" t="s">
        <v>43</v>
      </c>
      <c r="B829" t="s">
        <v>32</v>
      </c>
      <c r="C829" t="s">
        <v>82</v>
      </c>
    </row>
    <row r="830" spans="1:3" x14ac:dyDescent="0.35">
      <c r="A830" t="s">
        <v>43</v>
      </c>
      <c r="B830" t="s">
        <v>15</v>
      </c>
      <c r="C830" t="s">
        <v>72</v>
      </c>
    </row>
    <row r="831" spans="1:3" x14ac:dyDescent="0.35">
      <c r="A831" t="s">
        <v>43</v>
      </c>
      <c r="B831" t="s">
        <v>48</v>
      </c>
      <c r="C831" t="s">
        <v>82</v>
      </c>
    </row>
    <row r="832" spans="1:3" x14ac:dyDescent="0.35">
      <c r="A832" t="s">
        <v>43</v>
      </c>
      <c r="B832" t="s">
        <v>53</v>
      </c>
      <c r="C832" t="s">
        <v>72</v>
      </c>
    </row>
    <row r="833" spans="1:3" x14ac:dyDescent="0.35">
      <c r="A833" t="s">
        <v>43</v>
      </c>
      <c r="B833" t="s">
        <v>21</v>
      </c>
      <c r="C833" t="s">
        <v>82</v>
      </c>
    </row>
    <row r="834" spans="1:3" x14ac:dyDescent="0.35">
      <c r="A834" t="s">
        <v>70</v>
      </c>
      <c r="B834" t="s">
        <v>22</v>
      </c>
      <c r="C834" t="s">
        <v>82</v>
      </c>
    </row>
    <row r="835" spans="1:3" x14ac:dyDescent="0.35">
      <c r="A835" t="s">
        <v>70</v>
      </c>
      <c r="B835" t="s">
        <v>25</v>
      </c>
      <c r="C835" t="s">
        <v>72</v>
      </c>
    </row>
    <row r="836" spans="1:3" x14ac:dyDescent="0.35">
      <c r="A836" t="s">
        <v>70</v>
      </c>
      <c r="B836" t="s">
        <v>10</v>
      </c>
      <c r="C836" t="s">
        <v>82</v>
      </c>
    </row>
    <row r="837" spans="1:3" x14ac:dyDescent="0.35">
      <c r="A837" t="s">
        <v>70</v>
      </c>
      <c r="B837" t="s">
        <v>30</v>
      </c>
      <c r="C837" t="s">
        <v>82</v>
      </c>
    </row>
    <row r="838" spans="1:3" x14ac:dyDescent="0.35">
      <c r="A838" t="s">
        <v>70</v>
      </c>
      <c r="B838" t="s">
        <v>42</v>
      </c>
      <c r="C838" t="s">
        <v>82</v>
      </c>
    </row>
    <row r="839" spans="1:3" x14ac:dyDescent="0.35">
      <c r="A839" t="s">
        <v>70</v>
      </c>
      <c r="B839" t="s">
        <v>34</v>
      </c>
      <c r="C839" t="s">
        <v>82</v>
      </c>
    </row>
    <row r="840" spans="1:3" x14ac:dyDescent="0.35">
      <c r="A840" t="s">
        <v>70</v>
      </c>
      <c r="B840" t="s">
        <v>18</v>
      </c>
      <c r="C840" t="s">
        <v>72</v>
      </c>
    </row>
    <row r="841" spans="1:3" x14ac:dyDescent="0.35">
      <c r="A841" t="s">
        <v>70</v>
      </c>
      <c r="B841" t="s">
        <v>27</v>
      </c>
      <c r="C841" t="s">
        <v>82</v>
      </c>
    </row>
    <row r="842" spans="1:3" x14ac:dyDescent="0.35">
      <c r="A842" t="s">
        <v>70</v>
      </c>
      <c r="B842" t="s">
        <v>3</v>
      </c>
      <c r="C842" t="s">
        <v>82</v>
      </c>
    </row>
    <row r="843" spans="1:3" x14ac:dyDescent="0.35">
      <c r="A843" t="s">
        <v>70</v>
      </c>
      <c r="B843" t="s">
        <v>55</v>
      </c>
      <c r="C843" t="s">
        <v>82</v>
      </c>
    </row>
    <row r="844" spans="1:3" x14ac:dyDescent="0.35">
      <c r="A844" t="s">
        <v>70</v>
      </c>
      <c r="B844" t="s">
        <v>23</v>
      </c>
      <c r="C844" t="s">
        <v>82</v>
      </c>
    </row>
    <row r="845" spans="1:3" x14ac:dyDescent="0.35">
      <c r="A845" t="s">
        <v>70</v>
      </c>
      <c r="B845" t="s">
        <v>19</v>
      </c>
      <c r="C845" t="s">
        <v>72</v>
      </c>
    </row>
    <row r="846" spans="1:3" x14ac:dyDescent="0.35">
      <c r="A846" t="s">
        <v>70</v>
      </c>
      <c r="B846" t="s">
        <v>28</v>
      </c>
      <c r="C846" t="s">
        <v>82</v>
      </c>
    </row>
    <row r="847" spans="1:3" x14ac:dyDescent="0.35">
      <c r="A847" t="s">
        <v>70</v>
      </c>
      <c r="B847" t="s">
        <v>9</v>
      </c>
      <c r="C847" t="s">
        <v>82</v>
      </c>
    </row>
    <row r="848" spans="1:3" x14ac:dyDescent="0.35">
      <c r="A848" t="s">
        <v>70</v>
      </c>
      <c r="B848" t="s">
        <v>46</v>
      </c>
      <c r="C848" t="s">
        <v>82</v>
      </c>
    </row>
    <row r="849" spans="1:3" x14ac:dyDescent="0.35">
      <c r="A849" t="s">
        <v>70</v>
      </c>
      <c r="B849" t="s">
        <v>45</v>
      </c>
      <c r="C849" t="s">
        <v>82</v>
      </c>
    </row>
    <row r="850" spans="1:3" x14ac:dyDescent="0.35">
      <c r="A850" t="s">
        <v>70</v>
      </c>
      <c r="B850" t="s">
        <v>40</v>
      </c>
      <c r="C850" t="s">
        <v>72</v>
      </c>
    </row>
    <row r="851" spans="1:3" x14ac:dyDescent="0.35">
      <c r="A851" t="s">
        <v>70</v>
      </c>
      <c r="B851" t="s">
        <v>41</v>
      </c>
      <c r="C851" t="s">
        <v>82</v>
      </c>
    </row>
    <row r="852" spans="1:3" x14ac:dyDescent="0.35">
      <c r="A852" t="s">
        <v>70</v>
      </c>
      <c r="B852" t="s">
        <v>11</v>
      </c>
      <c r="C852" t="s">
        <v>82</v>
      </c>
    </row>
    <row r="853" spans="1:3" x14ac:dyDescent="0.35">
      <c r="A853" t="s">
        <v>70</v>
      </c>
      <c r="B853" t="s">
        <v>26</v>
      </c>
      <c r="C853" t="s">
        <v>82</v>
      </c>
    </row>
    <row r="854" spans="1:3" x14ac:dyDescent="0.35">
      <c r="A854" t="s">
        <v>70</v>
      </c>
      <c r="B854" t="s">
        <v>58</v>
      </c>
      <c r="C854" t="s">
        <v>82</v>
      </c>
    </row>
    <row r="855" spans="1:3" x14ac:dyDescent="0.35">
      <c r="A855" t="s">
        <v>70</v>
      </c>
      <c r="B855" t="s">
        <v>73</v>
      </c>
      <c r="C855" t="s">
        <v>72</v>
      </c>
    </row>
    <row r="856" spans="1:3" x14ac:dyDescent="0.35">
      <c r="A856" t="s">
        <v>70</v>
      </c>
      <c r="B856" t="s">
        <v>6</v>
      </c>
      <c r="C856" t="s">
        <v>82</v>
      </c>
    </row>
    <row r="857" spans="1:3" x14ac:dyDescent="0.35">
      <c r="A857" t="s">
        <v>70</v>
      </c>
      <c r="B857" t="s">
        <v>38</v>
      </c>
      <c r="C857" t="s">
        <v>82</v>
      </c>
    </row>
    <row r="858" spans="1:3" x14ac:dyDescent="0.35">
      <c r="A858" t="s">
        <v>70</v>
      </c>
      <c r="B858" t="s">
        <v>80</v>
      </c>
      <c r="C858" t="s">
        <v>82</v>
      </c>
    </row>
    <row r="859" spans="1:3" x14ac:dyDescent="0.35">
      <c r="A859" t="s">
        <v>70</v>
      </c>
      <c r="B859" t="s">
        <v>68</v>
      </c>
      <c r="C859" t="s">
        <v>72</v>
      </c>
    </row>
    <row r="860" spans="1:3" x14ac:dyDescent="0.35">
      <c r="A860" t="s">
        <v>70</v>
      </c>
      <c r="B860" t="s">
        <v>37</v>
      </c>
      <c r="C860" t="s">
        <v>82</v>
      </c>
    </row>
    <row r="861" spans="1:3" x14ac:dyDescent="0.35">
      <c r="A861" t="s">
        <v>70</v>
      </c>
      <c r="B861" t="s">
        <v>32</v>
      </c>
      <c r="C861" t="s">
        <v>82</v>
      </c>
    </row>
    <row r="862" spans="1:3" x14ac:dyDescent="0.35">
      <c r="A862" t="s">
        <v>70</v>
      </c>
      <c r="B862" t="s">
        <v>15</v>
      </c>
      <c r="C862" t="s">
        <v>72</v>
      </c>
    </row>
    <row r="863" spans="1:3" x14ac:dyDescent="0.35">
      <c r="A863" t="s">
        <v>70</v>
      </c>
      <c r="B863" t="s">
        <v>48</v>
      </c>
      <c r="C863" t="s">
        <v>82</v>
      </c>
    </row>
    <row r="864" spans="1:3" x14ac:dyDescent="0.35">
      <c r="A864" t="s">
        <v>70</v>
      </c>
      <c r="B864" t="s">
        <v>53</v>
      </c>
      <c r="C864" t="s">
        <v>72</v>
      </c>
    </row>
    <row r="865" spans="1:3" x14ac:dyDescent="0.35">
      <c r="A865" t="s">
        <v>70</v>
      </c>
      <c r="B865" t="s">
        <v>21</v>
      </c>
      <c r="C865" t="s">
        <v>82</v>
      </c>
    </row>
    <row r="866" spans="1:3" x14ac:dyDescent="0.35">
      <c r="A866" t="s">
        <v>33</v>
      </c>
      <c r="B866" t="s">
        <v>22</v>
      </c>
      <c r="C866" t="s">
        <v>72</v>
      </c>
    </row>
    <row r="867" spans="1:3" x14ac:dyDescent="0.35">
      <c r="A867" t="s">
        <v>33</v>
      </c>
      <c r="B867" t="s">
        <v>25</v>
      </c>
      <c r="C867" t="s">
        <v>82</v>
      </c>
    </row>
    <row r="868" spans="1:3" x14ac:dyDescent="0.35">
      <c r="A868" t="s">
        <v>33</v>
      </c>
      <c r="B868" t="s">
        <v>10</v>
      </c>
      <c r="C868" t="s">
        <v>82</v>
      </c>
    </row>
    <row r="869" spans="1:3" x14ac:dyDescent="0.35">
      <c r="A869" t="s">
        <v>33</v>
      </c>
      <c r="B869" t="s">
        <v>30</v>
      </c>
      <c r="C869" t="s">
        <v>82</v>
      </c>
    </row>
    <row r="870" spans="1:3" x14ac:dyDescent="0.35">
      <c r="A870" t="s">
        <v>33</v>
      </c>
      <c r="B870" t="s">
        <v>42</v>
      </c>
      <c r="C870" t="s">
        <v>82</v>
      </c>
    </row>
    <row r="871" spans="1:3" x14ac:dyDescent="0.35">
      <c r="A871" t="s">
        <v>33</v>
      </c>
      <c r="B871" t="s">
        <v>34</v>
      </c>
      <c r="C871" t="s">
        <v>82</v>
      </c>
    </row>
    <row r="872" spans="1:3" x14ac:dyDescent="0.35">
      <c r="A872" t="s">
        <v>33</v>
      </c>
      <c r="B872" t="s">
        <v>18</v>
      </c>
      <c r="C872" t="s">
        <v>72</v>
      </c>
    </row>
    <row r="873" spans="1:3" x14ac:dyDescent="0.35">
      <c r="A873" t="s">
        <v>33</v>
      </c>
      <c r="B873" t="s">
        <v>27</v>
      </c>
      <c r="C873" t="s">
        <v>82</v>
      </c>
    </row>
    <row r="874" spans="1:3" x14ac:dyDescent="0.35">
      <c r="A874" t="s">
        <v>33</v>
      </c>
      <c r="B874" t="s">
        <v>3</v>
      </c>
      <c r="C874" t="s">
        <v>82</v>
      </c>
    </row>
    <row r="875" spans="1:3" x14ac:dyDescent="0.35">
      <c r="A875" t="s">
        <v>33</v>
      </c>
      <c r="B875" t="s">
        <v>55</v>
      </c>
      <c r="C875" t="s">
        <v>82</v>
      </c>
    </row>
    <row r="876" spans="1:3" x14ac:dyDescent="0.35">
      <c r="A876" t="s">
        <v>33</v>
      </c>
      <c r="B876" t="s">
        <v>23</v>
      </c>
      <c r="C876" t="s">
        <v>72</v>
      </c>
    </row>
    <row r="877" spans="1:3" x14ac:dyDescent="0.35">
      <c r="A877" t="s">
        <v>33</v>
      </c>
      <c r="B877" t="s">
        <v>19</v>
      </c>
      <c r="C877" t="s">
        <v>82</v>
      </c>
    </row>
    <row r="878" spans="1:3" x14ac:dyDescent="0.35">
      <c r="A878" t="s">
        <v>33</v>
      </c>
      <c r="B878" t="s">
        <v>28</v>
      </c>
      <c r="C878" t="s">
        <v>82</v>
      </c>
    </row>
    <row r="879" spans="1:3" x14ac:dyDescent="0.35">
      <c r="A879" t="s">
        <v>33</v>
      </c>
      <c r="B879" t="s">
        <v>9</v>
      </c>
      <c r="C879" t="s">
        <v>82</v>
      </c>
    </row>
    <row r="880" spans="1:3" x14ac:dyDescent="0.35">
      <c r="A880" t="s">
        <v>33</v>
      </c>
      <c r="B880" t="s">
        <v>46</v>
      </c>
      <c r="C880" t="s">
        <v>82</v>
      </c>
    </row>
    <row r="881" spans="1:3" x14ac:dyDescent="0.35">
      <c r="A881" t="s">
        <v>33</v>
      </c>
      <c r="B881" t="s">
        <v>45</v>
      </c>
      <c r="C881" t="s">
        <v>72</v>
      </c>
    </row>
    <row r="882" spans="1:3" x14ac:dyDescent="0.35">
      <c r="A882" t="s">
        <v>33</v>
      </c>
      <c r="B882" t="s">
        <v>40</v>
      </c>
      <c r="C882" t="s">
        <v>82</v>
      </c>
    </row>
    <row r="883" spans="1:3" x14ac:dyDescent="0.35">
      <c r="A883" t="s">
        <v>33</v>
      </c>
      <c r="B883" t="s">
        <v>41</v>
      </c>
      <c r="C883" t="s">
        <v>82</v>
      </c>
    </row>
    <row r="884" spans="1:3" x14ac:dyDescent="0.35">
      <c r="A884" t="s">
        <v>33</v>
      </c>
      <c r="B884" t="s">
        <v>11</v>
      </c>
      <c r="C884" t="s">
        <v>82</v>
      </c>
    </row>
    <row r="885" spans="1:3" x14ac:dyDescent="0.35">
      <c r="A885" t="s">
        <v>33</v>
      </c>
      <c r="B885" t="s">
        <v>26</v>
      </c>
      <c r="C885" t="s">
        <v>82</v>
      </c>
    </row>
    <row r="886" spans="1:3" x14ac:dyDescent="0.35">
      <c r="A886" t="s">
        <v>33</v>
      </c>
      <c r="B886" t="s">
        <v>58</v>
      </c>
      <c r="C886" t="s">
        <v>72</v>
      </c>
    </row>
    <row r="887" spans="1:3" x14ac:dyDescent="0.35">
      <c r="A887" t="s">
        <v>33</v>
      </c>
      <c r="B887" t="s">
        <v>73</v>
      </c>
      <c r="C887" t="s">
        <v>82</v>
      </c>
    </row>
    <row r="888" spans="1:3" x14ac:dyDescent="0.35">
      <c r="A888" t="s">
        <v>33</v>
      </c>
      <c r="B888" t="s">
        <v>6</v>
      </c>
      <c r="C888" t="s">
        <v>82</v>
      </c>
    </row>
    <row r="889" spans="1:3" x14ac:dyDescent="0.35">
      <c r="A889" t="s">
        <v>33</v>
      </c>
      <c r="B889" t="s">
        <v>38</v>
      </c>
      <c r="C889" t="s">
        <v>82</v>
      </c>
    </row>
    <row r="890" spans="1:3" x14ac:dyDescent="0.35">
      <c r="A890" t="s">
        <v>33</v>
      </c>
      <c r="B890" t="s">
        <v>80</v>
      </c>
      <c r="C890" t="s">
        <v>82</v>
      </c>
    </row>
    <row r="891" spans="1:3" x14ac:dyDescent="0.35">
      <c r="A891" t="s">
        <v>33</v>
      </c>
      <c r="B891" t="s">
        <v>68</v>
      </c>
      <c r="C891" t="s">
        <v>72</v>
      </c>
    </row>
    <row r="892" spans="1:3" x14ac:dyDescent="0.35">
      <c r="A892" t="s">
        <v>33</v>
      </c>
      <c r="B892" t="s">
        <v>37</v>
      </c>
      <c r="C892" t="s">
        <v>82</v>
      </c>
    </row>
    <row r="893" spans="1:3" x14ac:dyDescent="0.35">
      <c r="A893" t="s">
        <v>33</v>
      </c>
      <c r="B893" t="s">
        <v>32</v>
      </c>
      <c r="C893" t="s">
        <v>82</v>
      </c>
    </row>
    <row r="894" spans="1:3" x14ac:dyDescent="0.35">
      <c r="A894" t="s">
        <v>33</v>
      </c>
      <c r="B894" t="s">
        <v>15</v>
      </c>
      <c r="C894" t="s">
        <v>82</v>
      </c>
    </row>
    <row r="895" spans="1:3" x14ac:dyDescent="0.35">
      <c r="A895" t="s">
        <v>33</v>
      </c>
      <c r="B895" t="s">
        <v>48</v>
      </c>
      <c r="C895" t="s">
        <v>72</v>
      </c>
    </row>
    <row r="896" spans="1:3" x14ac:dyDescent="0.35">
      <c r="A896" t="s">
        <v>33</v>
      </c>
      <c r="B896" t="s">
        <v>53</v>
      </c>
      <c r="C896" t="s">
        <v>82</v>
      </c>
    </row>
    <row r="897" spans="1:3" x14ac:dyDescent="0.35">
      <c r="A897" t="s">
        <v>33</v>
      </c>
      <c r="B897" t="s">
        <v>21</v>
      </c>
      <c r="C897" t="s">
        <v>72</v>
      </c>
    </row>
    <row r="898" spans="1:3" x14ac:dyDescent="0.35">
      <c r="A898" t="s">
        <v>2</v>
      </c>
      <c r="B898" t="s">
        <v>22</v>
      </c>
      <c r="C898" t="s">
        <v>72</v>
      </c>
    </row>
    <row r="899" spans="1:3" x14ac:dyDescent="0.35">
      <c r="A899" t="s">
        <v>2</v>
      </c>
      <c r="B899" t="s">
        <v>25</v>
      </c>
      <c r="C899" t="s">
        <v>82</v>
      </c>
    </row>
    <row r="900" spans="1:3" x14ac:dyDescent="0.35">
      <c r="A900" t="s">
        <v>2</v>
      </c>
      <c r="B900" t="s">
        <v>10</v>
      </c>
      <c r="C900" t="s">
        <v>82</v>
      </c>
    </row>
    <row r="901" spans="1:3" x14ac:dyDescent="0.35">
      <c r="A901" t="s">
        <v>2</v>
      </c>
      <c r="B901" t="s">
        <v>30</v>
      </c>
      <c r="C901" t="s">
        <v>82</v>
      </c>
    </row>
    <row r="902" spans="1:3" x14ac:dyDescent="0.35">
      <c r="A902" t="s">
        <v>2</v>
      </c>
      <c r="B902" t="s">
        <v>42</v>
      </c>
      <c r="C902" t="s">
        <v>82</v>
      </c>
    </row>
    <row r="903" spans="1:3" x14ac:dyDescent="0.35">
      <c r="A903" t="s">
        <v>2</v>
      </c>
      <c r="B903" t="s">
        <v>34</v>
      </c>
      <c r="C903" t="s">
        <v>72</v>
      </c>
    </row>
    <row r="904" spans="1:3" x14ac:dyDescent="0.35">
      <c r="A904" t="s">
        <v>2</v>
      </c>
      <c r="B904" t="s">
        <v>18</v>
      </c>
      <c r="C904" t="s">
        <v>82</v>
      </c>
    </row>
    <row r="905" spans="1:3" x14ac:dyDescent="0.35">
      <c r="A905" t="s">
        <v>2</v>
      </c>
      <c r="B905" t="s">
        <v>27</v>
      </c>
      <c r="C905" t="s">
        <v>82</v>
      </c>
    </row>
    <row r="906" spans="1:3" x14ac:dyDescent="0.35">
      <c r="A906" t="s">
        <v>2</v>
      </c>
      <c r="B906" t="s">
        <v>3</v>
      </c>
      <c r="C906" t="s">
        <v>82</v>
      </c>
    </row>
    <row r="907" spans="1:3" x14ac:dyDescent="0.35">
      <c r="A907" t="s">
        <v>2</v>
      </c>
      <c r="B907" t="s">
        <v>55</v>
      </c>
      <c r="C907" t="s">
        <v>82</v>
      </c>
    </row>
    <row r="908" spans="1:3" x14ac:dyDescent="0.35">
      <c r="A908" t="s">
        <v>2</v>
      </c>
      <c r="B908" t="s">
        <v>23</v>
      </c>
      <c r="C908" t="s">
        <v>72</v>
      </c>
    </row>
    <row r="909" spans="1:3" x14ac:dyDescent="0.35">
      <c r="A909" t="s">
        <v>2</v>
      </c>
      <c r="B909" t="s">
        <v>19</v>
      </c>
      <c r="C909" t="s">
        <v>82</v>
      </c>
    </row>
    <row r="910" spans="1:3" x14ac:dyDescent="0.35">
      <c r="A910" t="s">
        <v>2</v>
      </c>
      <c r="B910" t="s">
        <v>28</v>
      </c>
      <c r="C910" t="s">
        <v>82</v>
      </c>
    </row>
    <row r="911" spans="1:3" x14ac:dyDescent="0.35">
      <c r="A911" t="s">
        <v>2</v>
      </c>
      <c r="B911" t="s">
        <v>9</v>
      </c>
      <c r="C911" t="s">
        <v>82</v>
      </c>
    </row>
    <row r="912" spans="1:3" x14ac:dyDescent="0.35">
      <c r="A912" t="s">
        <v>2</v>
      </c>
      <c r="B912" t="s">
        <v>46</v>
      </c>
      <c r="C912" t="s">
        <v>82</v>
      </c>
    </row>
    <row r="913" spans="1:3" x14ac:dyDescent="0.35">
      <c r="A913" t="s">
        <v>2</v>
      </c>
      <c r="B913" t="s">
        <v>45</v>
      </c>
      <c r="C913" t="s">
        <v>72</v>
      </c>
    </row>
    <row r="914" spans="1:3" x14ac:dyDescent="0.35">
      <c r="A914" t="s">
        <v>2</v>
      </c>
      <c r="B914" t="s">
        <v>40</v>
      </c>
      <c r="C914" t="s">
        <v>82</v>
      </c>
    </row>
    <row r="915" spans="1:3" x14ac:dyDescent="0.35">
      <c r="A915" t="s">
        <v>2</v>
      </c>
      <c r="B915" t="s">
        <v>41</v>
      </c>
      <c r="C915" t="s">
        <v>82</v>
      </c>
    </row>
    <row r="916" spans="1:3" x14ac:dyDescent="0.35">
      <c r="A916" t="s">
        <v>2</v>
      </c>
      <c r="B916" t="s">
        <v>11</v>
      </c>
      <c r="C916" t="s">
        <v>82</v>
      </c>
    </row>
    <row r="917" spans="1:3" x14ac:dyDescent="0.35">
      <c r="A917" t="s">
        <v>2</v>
      </c>
      <c r="B917" t="s">
        <v>26</v>
      </c>
      <c r="C917" t="s">
        <v>82</v>
      </c>
    </row>
    <row r="918" spans="1:3" x14ac:dyDescent="0.35">
      <c r="A918" t="s">
        <v>2</v>
      </c>
      <c r="B918" t="s">
        <v>58</v>
      </c>
      <c r="C918" t="s">
        <v>72</v>
      </c>
    </row>
    <row r="919" spans="1:3" x14ac:dyDescent="0.35">
      <c r="A919" t="s">
        <v>2</v>
      </c>
      <c r="B919" t="s">
        <v>73</v>
      </c>
      <c r="C919" t="s">
        <v>82</v>
      </c>
    </row>
    <row r="920" spans="1:3" x14ac:dyDescent="0.35">
      <c r="A920" t="s">
        <v>2</v>
      </c>
      <c r="B920" t="s">
        <v>6</v>
      </c>
      <c r="C920" t="s">
        <v>82</v>
      </c>
    </row>
    <row r="921" spans="1:3" x14ac:dyDescent="0.35">
      <c r="A921" t="s">
        <v>2</v>
      </c>
      <c r="B921" t="s">
        <v>38</v>
      </c>
      <c r="C921" t="s">
        <v>82</v>
      </c>
    </row>
    <row r="922" spans="1:3" x14ac:dyDescent="0.35">
      <c r="A922" t="s">
        <v>2</v>
      </c>
      <c r="B922" t="s">
        <v>80</v>
      </c>
      <c r="C922" t="s">
        <v>82</v>
      </c>
    </row>
    <row r="923" spans="1:3" x14ac:dyDescent="0.35">
      <c r="A923" t="s">
        <v>2</v>
      </c>
      <c r="B923" t="s">
        <v>68</v>
      </c>
      <c r="C923" t="s">
        <v>82</v>
      </c>
    </row>
    <row r="924" spans="1:3" x14ac:dyDescent="0.35">
      <c r="A924" t="s">
        <v>2</v>
      </c>
      <c r="B924" t="s">
        <v>37</v>
      </c>
      <c r="C924" t="s">
        <v>72</v>
      </c>
    </row>
    <row r="925" spans="1:3" x14ac:dyDescent="0.35">
      <c r="A925" t="s">
        <v>2</v>
      </c>
      <c r="B925" t="s">
        <v>32</v>
      </c>
      <c r="C925" t="s">
        <v>82</v>
      </c>
    </row>
    <row r="926" spans="1:3" x14ac:dyDescent="0.35">
      <c r="A926" t="s">
        <v>2</v>
      </c>
      <c r="B926" t="s">
        <v>15</v>
      </c>
      <c r="C926" t="s">
        <v>82</v>
      </c>
    </row>
    <row r="927" spans="1:3" x14ac:dyDescent="0.35">
      <c r="A927" t="s">
        <v>2</v>
      </c>
      <c r="B927" t="s">
        <v>48</v>
      </c>
      <c r="C927" t="s">
        <v>72</v>
      </c>
    </row>
    <row r="928" spans="1:3" x14ac:dyDescent="0.35">
      <c r="A928" t="s">
        <v>2</v>
      </c>
      <c r="B928" t="s">
        <v>53</v>
      </c>
      <c r="C928" t="s">
        <v>82</v>
      </c>
    </row>
    <row r="929" spans="1:3" x14ac:dyDescent="0.35">
      <c r="A929" t="s">
        <v>2</v>
      </c>
      <c r="B929" t="s">
        <v>21</v>
      </c>
      <c r="C929" t="s">
        <v>72</v>
      </c>
    </row>
    <row r="930" spans="1:3" x14ac:dyDescent="0.35">
      <c r="A930" t="s">
        <v>56</v>
      </c>
      <c r="B930" t="s">
        <v>22</v>
      </c>
      <c r="C930" t="s">
        <v>82</v>
      </c>
    </row>
    <row r="931" spans="1:3" x14ac:dyDescent="0.35">
      <c r="A931" t="s">
        <v>56</v>
      </c>
      <c r="B931" t="s">
        <v>25</v>
      </c>
      <c r="C931" t="s">
        <v>82</v>
      </c>
    </row>
    <row r="932" spans="1:3" x14ac:dyDescent="0.35">
      <c r="A932" t="s">
        <v>56</v>
      </c>
      <c r="B932" t="s">
        <v>10</v>
      </c>
      <c r="C932" t="s">
        <v>72</v>
      </c>
    </row>
    <row r="933" spans="1:3" x14ac:dyDescent="0.35">
      <c r="A933" t="s">
        <v>56</v>
      </c>
      <c r="B933" t="s">
        <v>30</v>
      </c>
      <c r="C933" t="s">
        <v>82</v>
      </c>
    </row>
    <row r="934" spans="1:3" x14ac:dyDescent="0.35">
      <c r="A934" t="s">
        <v>56</v>
      </c>
      <c r="B934" t="s">
        <v>42</v>
      </c>
      <c r="C934" t="s">
        <v>82</v>
      </c>
    </row>
    <row r="935" spans="1:3" x14ac:dyDescent="0.35">
      <c r="A935" t="s">
        <v>56</v>
      </c>
      <c r="B935" t="s">
        <v>34</v>
      </c>
      <c r="C935" t="s">
        <v>82</v>
      </c>
    </row>
    <row r="936" spans="1:3" x14ac:dyDescent="0.35">
      <c r="A936" t="s">
        <v>56</v>
      </c>
      <c r="B936" t="s">
        <v>18</v>
      </c>
      <c r="C936" t="s">
        <v>82</v>
      </c>
    </row>
    <row r="937" spans="1:3" x14ac:dyDescent="0.35">
      <c r="A937" t="s">
        <v>56</v>
      </c>
      <c r="B937" t="s">
        <v>27</v>
      </c>
      <c r="C937" t="s">
        <v>72</v>
      </c>
    </row>
    <row r="938" spans="1:3" x14ac:dyDescent="0.35">
      <c r="A938" t="s">
        <v>56</v>
      </c>
      <c r="B938" t="s">
        <v>3</v>
      </c>
      <c r="C938" t="s">
        <v>82</v>
      </c>
    </row>
    <row r="939" spans="1:3" x14ac:dyDescent="0.35">
      <c r="A939" t="s">
        <v>56</v>
      </c>
      <c r="B939" t="s">
        <v>55</v>
      </c>
      <c r="C939" t="s">
        <v>82</v>
      </c>
    </row>
    <row r="940" spans="1:3" x14ac:dyDescent="0.35">
      <c r="A940" t="s">
        <v>56</v>
      </c>
      <c r="B940" t="s">
        <v>23</v>
      </c>
      <c r="C940" t="s">
        <v>82</v>
      </c>
    </row>
    <row r="941" spans="1:3" x14ac:dyDescent="0.35">
      <c r="A941" t="s">
        <v>56</v>
      </c>
      <c r="B941" t="s">
        <v>19</v>
      </c>
      <c r="C941" t="s">
        <v>72</v>
      </c>
    </row>
    <row r="942" spans="1:3" x14ac:dyDescent="0.35">
      <c r="A942" t="s">
        <v>56</v>
      </c>
      <c r="B942" t="s">
        <v>28</v>
      </c>
      <c r="C942" t="s">
        <v>82</v>
      </c>
    </row>
    <row r="943" spans="1:3" x14ac:dyDescent="0.35">
      <c r="A943" t="s">
        <v>56</v>
      </c>
      <c r="B943" t="s">
        <v>9</v>
      </c>
      <c r="C943" t="s">
        <v>82</v>
      </c>
    </row>
    <row r="944" spans="1:3" x14ac:dyDescent="0.35">
      <c r="A944" t="s">
        <v>56</v>
      </c>
      <c r="B944" t="s">
        <v>46</v>
      </c>
      <c r="C944" t="s">
        <v>82</v>
      </c>
    </row>
    <row r="945" spans="1:3" x14ac:dyDescent="0.35">
      <c r="A945" t="s">
        <v>56</v>
      </c>
      <c r="B945" t="s">
        <v>45</v>
      </c>
      <c r="C945" t="s">
        <v>82</v>
      </c>
    </row>
    <row r="946" spans="1:3" x14ac:dyDescent="0.35">
      <c r="A946" t="s">
        <v>56</v>
      </c>
      <c r="B946" t="s">
        <v>40</v>
      </c>
      <c r="C946" t="s">
        <v>72</v>
      </c>
    </row>
    <row r="947" spans="1:3" x14ac:dyDescent="0.35">
      <c r="A947" t="s">
        <v>56</v>
      </c>
      <c r="B947" t="s">
        <v>41</v>
      </c>
      <c r="C947" t="s">
        <v>82</v>
      </c>
    </row>
    <row r="948" spans="1:3" x14ac:dyDescent="0.35">
      <c r="A948" t="s">
        <v>56</v>
      </c>
      <c r="B948" t="s">
        <v>11</v>
      </c>
      <c r="C948" t="s">
        <v>82</v>
      </c>
    </row>
    <row r="949" spans="1:3" x14ac:dyDescent="0.35">
      <c r="A949" t="s">
        <v>56</v>
      </c>
      <c r="B949" t="s">
        <v>26</v>
      </c>
      <c r="C949" t="s">
        <v>82</v>
      </c>
    </row>
    <row r="950" spans="1:3" x14ac:dyDescent="0.35">
      <c r="A950" t="s">
        <v>56</v>
      </c>
      <c r="B950" t="s">
        <v>58</v>
      </c>
      <c r="C950" t="s">
        <v>82</v>
      </c>
    </row>
    <row r="951" spans="1:3" x14ac:dyDescent="0.35">
      <c r="A951" t="s">
        <v>56</v>
      </c>
      <c r="B951" t="s">
        <v>73</v>
      </c>
      <c r="C951" t="s">
        <v>72</v>
      </c>
    </row>
    <row r="952" spans="1:3" x14ac:dyDescent="0.35">
      <c r="A952" t="s">
        <v>56</v>
      </c>
      <c r="B952" t="s">
        <v>6</v>
      </c>
      <c r="C952" t="s">
        <v>82</v>
      </c>
    </row>
    <row r="953" spans="1:3" x14ac:dyDescent="0.35">
      <c r="A953" t="s">
        <v>56</v>
      </c>
      <c r="B953" t="s">
        <v>38</v>
      </c>
      <c r="C953" t="s">
        <v>82</v>
      </c>
    </row>
    <row r="954" spans="1:3" x14ac:dyDescent="0.35">
      <c r="A954" t="s">
        <v>56</v>
      </c>
      <c r="B954" t="s">
        <v>80</v>
      </c>
      <c r="C954" t="s">
        <v>82</v>
      </c>
    </row>
    <row r="955" spans="1:3" x14ac:dyDescent="0.35">
      <c r="A955" t="s">
        <v>56</v>
      </c>
      <c r="B955" t="s">
        <v>68</v>
      </c>
      <c r="C955" t="s">
        <v>72</v>
      </c>
    </row>
    <row r="956" spans="1:3" x14ac:dyDescent="0.35">
      <c r="A956" t="s">
        <v>56</v>
      </c>
      <c r="B956" t="s">
        <v>37</v>
      </c>
      <c r="C956" t="s">
        <v>82</v>
      </c>
    </row>
    <row r="957" spans="1:3" x14ac:dyDescent="0.35">
      <c r="A957" t="s">
        <v>56</v>
      </c>
      <c r="B957" t="s">
        <v>32</v>
      </c>
      <c r="C957" t="s">
        <v>82</v>
      </c>
    </row>
    <row r="958" spans="1:3" x14ac:dyDescent="0.35">
      <c r="A958" t="s">
        <v>56</v>
      </c>
      <c r="B958" t="s">
        <v>15</v>
      </c>
      <c r="C958" t="s">
        <v>72</v>
      </c>
    </row>
    <row r="959" spans="1:3" x14ac:dyDescent="0.35">
      <c r="A959" t="s">
        <v>56</v>
      </c>
      <c r="B959" t="s">
        <v>48</v>
      </c>
      <c r="C959" t="s">
        <v>82</v>
      </c>
    </row>
    <row r="960" spans="1:3" x14ac:dyDescent="0.35">
      <c r="A960" t="s">
        <v>56</v>
      </c>
      <c r="B960" t="s">
        <v>53</v>
      </c>
      <c r="C960" t="s">
        <v>72</v>
      </c>
    </row>
    <row r="961" spans="1:3" x14ac:dyDescent="0.35">
      <c r="A961" t="s">
        <v>56</v>
      </c>
      <c r="B961" t="s">
        <v>21</v>
      </c>
      <c r="C961" t="s">
        <v>82</v>
      </c>
    </row>
    <row r="962" spans="1:3" x14ac:dyDescent="0.35">
      <c r="A962" t="s">
        <v>54</v>
      </c>
      <c r="B962" t="s">
        <v>22</v>
      </c>
      <c r="C962" t="s">
        <v>82</v>
      </c>
    </row>
    <row r="963" spans="1:3" x14ac:dyDescent="0.35">
      <c r="A963" t="s">
        <v>54</v>
      </c>
      <c r="B963" t="s">
        <v>25</v>
      </c>
      <c r="C963" t="s">
        <v>82</v>
      </c>
    </row>
    <row r="964" spans="1:3" x14ac:dyDescent="0.35">
      <c r="A964" t="s">
        <v>54</v>
      </c>
      <c r="B964" t="s">
        <v>10</v>
      </c>
      <c r="C964" t="s">
        <v>72</v>
      </c>
    </row>
    <row r="965" spans="1:3" x14ac:dyDescent="0.35">
      <c r="A965" t="s">
        <v>54</v>
      </c>
      <c r="B965" t="s">
        <v>30</v>
      </c>
      <c r="C965" t="s">
        <v>82</v>
      </c>
    </row>
    <row r="966" spans="1:3" x14ac:dyDescent="0.35">
      <c r="A966" t="s">
        <v>54</v>
      </c>
      <c r="B966" t="s">
        <v>42</v>
      </c>
      <c r="C966" t="s">
        <v>82</v>
      </c>
    </row>
    <row r="967" spans="1:3" x14ac:dyDescent="0.35">
      <c r="A967" t="s">
        <v>54</v>
      </c>
      <c r="B967" t="s">
        <v>34</v>
      </c>
      <c r="C967" t="s">
        <v>82</v>
      </c>
    </row>
    <row r="968" spans="1:3" x14ac:dyDescent="0.35">
      <c r="A968" t="s">
        <v>54</v>
      </c>
      <c r="B968" t="s">
        <v>18</v>
      </c>
      <c r="C968" t="s">
        <v>82</v>
      </c>
    </row>
    <row r="969" spans="1:3" x14ac:dyDescent="0.35">
      <c r="A969" t="s">
        <v>54</v>
      </c>
      <c r="B969" t="s">
        <v>27</v>
      </c>
      <c r="C969" t="s">
        <v>82</v>
      </c>
    </row>
    <row r="970" spans="1:3" x14ac:dyDescent="0.35">
      <c r="A970" t="s">
        <v>54</v>
      </c>
      <c r="B970" t="s">
        <v>3</v>
      </c>
      <c r="C970" t="s">
        <v>72</v>
      </c>
    </row>
    <row r="971" spans="1:3" x14ac:dyDescent="0.35">
      <c r="A971" t="s">
        <v>54</v>
      </c>
      <c r="B971" t="s">
        <v>55</v>
      </c>
      <c r="C971" t="s">
        <v>82</v>
      </c>
    </row>
    <row r="972" spans="1:3" x14ac:dyDescent="0.35">
      <c r="A972" t="s">
        <v>54</v>
      </c>
      <c r="B972" t="s">
        <v>23</v>
      </c>
      <c r="C972" t="s">
        <v>82</v>
      </c>
    </row>
    <row r="973" spans="1:3" x14ac:dyDescent="0.35">
      <c r="A973" t="s">
        <v>54</v>
      </c>
      <c r="B973" t="s">
        <v>19</v>
      </c>
      <c r="C973" t="s">
        <v>82</v>
      </c>
    </row>
    <row r="974" spans="1:3" x14ac:dyDescent="0.35">
      <c r="A974" t="s">
        <v>54</v>
      </c>
      <c r="B974" t="s">
        <v>28</v>
      </c>
      <c r="C974" t="s">
        <v>82</v>
      </c>
    </row>
    <row r="975" spans="1:3" x14ac:dyDescent="0.35">
      <c r="A975" t="s">
        <v>54</v>
      </c>
      <c r="B975" t="s">
        <v>9</v>
      </c>
      <c r="C975" t="s">
        <v>82</v>
      </c>
    </row>
    <row r="976" spans="1:3" x14ac:dyDescent="0.35">
      <c r="A976" t="s">
        <v>54</v>
      </c>
      <c r="B976" t="s">
        <v>46</v>
      </c>
      <c r="C976" t="s">
        <v>72</v>
      </c>
    </row>
    <row r="977" spans="1:3" x14ac:dyDescent="0.35">
      <c r="A977" t="s">
        <v>54</v>
      </c>
      <c r="B977" t="s">
        <v>45</v>
      </c>
      <c r="C977" t="s">
        <v>82</v>
      </c>
    </row>
    <row r="978" spans="1:3" x14ac:dyDescent="0.35">
      <c r="A978" t="s">
        <v>54</v>
      </c>
      <c r="B978" t="s">
        <v>40</v>
      </c>
      <c r="C978" t="s">
        <v>82</v>
      </c>
    </row>
    <row r="979" spans="1:3" x14ac:dyDescent="0.35">
      <c r="A979" t="s">
        <v>54</v>
      </c>
      <c r="B979" t="s">
        <v>41</v>
      </c>
      <c r="C979" t="s">
        <v>82</v>
      </c>
    </row>
    <row r="980" spans="1:3" x14ac:dyDescent="0.35">
      <c r="A980" t="s">
        <v>54</v>
      </c>
      <c r="B980" t="s">
        <v>11</v>
      </c>
      <c r="C980" t="s">
        <v>82</v>
      </c>
    </row>
    <row r="981" spans="1:3" x14ac:dyDescent="0.35">
      <c r="A981" t="s">
        <v>54</v>
      </c>
      <c r="B981" t="s">
        <v>26</v>
      </c>
      <c r="C981" t="s">
        <v>72</v>
      </c>
    </row>
    <row r="982" spans="1:3" x14ac:dyDescent="0.35">
      <c r="A982" t="s">
        <v>54</v>
      </c>
      <c r="B982" t="s">
        <v>58</v>
      </c>
      <c r="C982" t="s">
        <v>82</v>
      </c>
    </row>
    <row r="983" spans="1:3" x14ac:dyDescent="0.35">
      <c r="A983" t="s">
        <v>54</v>
      </c>
      <c r="B983" t="s">
        <v>73</v>
      </c>
      <c r="C983" t="s">
        <v>82</v>
      </c>
    </row>
    <row r="984" spans="1:3" x14ac:dyDescent="0.35">
      <c r="A984" t="s">
        <v>54</v>
      </c>
      <c r="B984" t="s">
        <v>6</v>
      </c>
      <c r="C984" t="s">
        <v>82</v>
      </c>
    </row>
    <row r="985" spans="1:3" x14ac:dyDescent="0.35">
      <c r="A985" t="s">
        <v>54</v>
      </c>
      <c r="B985" t="s">
        <v>38</v>
      </c>
      <c r="C985" t="s">
        <v>82</v>
      </c>
    </row>
    <row r="986" spans="1:3" x14ac:dyDescent="0.35">
      <c r="A986" t="s">
        <v>54</v>
      </c>
      <c r="B986" t="s">
        <v>80</v>
      </c>
      <c r="C986" t="s">
        <v>72</v>
      </c>
    </row>
    <row r="987" spans="1:3" x14ac:dyDescent="0.35">
      <c r="A987" t="s">
        <v>54</v>
      </c>
      <c r="B987" t="s">
        <v>68</v>
      </c>
      <c r="C987" t="s">
        <v>82</v>
      </c>
    </row>
    <row r="988" spans="1:3" x14ac:dyDescent="0.35">
      <c r="A988" t="s">
        <v>54</v>
      </c>
      <c r="B988" t="s">
        <v>37</v>
      </c>
      <c r="C988" t="s">
        <v>82</v>
      </c>
    </row>
    <row r="989" spans="1:3" x14ac:dyDescent="0.35">
      <c r="A989" t="s">
        <v>54</v>
      </c>
      <c r="B989" t="s">
        <v>32</v>
      </c>
      <c r="C989" t="s">
        <v>72</v>
      </c>
    </row>
    <row r="990" spans="1:3" x14ac:dyDescent="0.35">
      <c r="A990" t="s">
        <v>54</v>
      </c>
      <c r="B990" t="s">
        <v>15</v>
      </c>
      <c r="C990" t="s">
        <v>82</v>
      </c>
    </row>
    <row r="991" spans="1:3" x14ac:dyDescent="0.35">
      <c r="A991" t="s">
        <v>54</v>
      </c>
      <c r="B991" t="s">
        <v>48</v>
      </c>
      <c r="C991" t="s">
        <v>72</v>
      </c>
    </row>
    <row r="992" spans="1:3" x14ac:dyDescent="0.35">
      <c r="A992" t="s">
        <v>54</v>
      </c>
      <c r="B992" t="s">
        <v>53</v>
      </c>
      <c r="C992" t="s">
        <v>72</v>
      </c>
    </row>
    <row r="993" spans="1:3" x14ac:dyDescent="0.35">
      <c r="A993" t="s">
        <v>54</v>
      </c>
      <c r="B993" t="s">
        <v>21</v>
      </c>
      <c r="C993" t="s">
        <v>82</v>
      </c>
    </row>
    <row r="994" spans="1:3" x14ac:dyDescent="0.35">
      <c r="A994" t="s">
        <v>69</v>
      </c>
      <c r="B994" t="s">
        <v>22</v>
      </c>
      <c r="C994" t="s">
        <v>72</v>
      </c>
    </row>
    <row r="995" spans="1:3" x14ac:dyDescent="0.35">
      <c r="A995" t="s">
        <v>69</v>
      </c>
      <c r="B995" t="s">
        <v>25</v>
      </c>
      <c r="C995" t="s">
        <v>82</v>
      </c>
    </row>
    <row r="996" spans="1:3" x14ac:dyDescent="0.35">
      <c r="A996" t="s">
        <v>69</v>
      </c>
      <c r="B996" t="s">
        <v>10</v>
      </c>
      <c r="C996" t="s">
        <v>82</v>
      </c>
    </row>
    <row r="997" spans="1:3" x14ac:dyDescent="0.35">
      <c r="A997" t="s">
        <v>69</v>
      </c>
      <c r="B997" t="s">
        <v>30</v>
      </c>
      <c r="C997" t="s">
        <v>82</v>
      </c>
    </row>
    <row r="998" spans="1:3" x14ac:dyDescent="0.35">
      <c r="A998" t="s">
        <v>69</v>
      </c>
      <c r="B998" t="s">
        <v>42</v>
      </c>
      <c r="C998" t="s">
        <v>82</v>
      </c>
    </row>
    <row r="999" spans="1:3" x14ac:dyDescent="0.35">
      <c r="A999" t="s">
        <v>69</v>
      </c>
      <c r="B999" t="s">
        <v>34</v>
      </c>
      <c r="C999" t="s">
        <v>72</v>
      </c>
    </row>
    <row r="1000" spans="1:3" x14ac:dyDescent="0.35">
      <c r="A1000" t="s">
        <v>69</v>
      </c>
      <c r="B1000" t="s">
        <v>18</v>
      </c>
      <c r="C1000" t="s">
        <v>82</v>
      </c>
    </row>
    <row r="1001" spans="1:3" x14ac:dyDescent="0.35">
      <c r="A1001" t="s">
        <v>69</v>
      </c>
      <c r="B1001" t="s">
        <v>27</v>
      </c>
      <c r="C1001" t="s">
        <v>82</v>
      </c>
    </row>
    <row r="1002" spans="1:3" x14ac:dyDescent="0.35">
      <c r="A1002" t="s">
        <v>69</v>
      </c>
      <c r="B1002" t="s">
        <v>3</v>
      </c>
      <c r="C1002" t="s">
        <v>82</v>
      </c>
    </row>
    <row r="1003" spans="1:3" x14ac:dyDescent="0.35">
      <c r="A1003" t="s">
        <v>69</v>
      </c>
      <c r="B1003" t="s">
        <v>55</v>
      </c>
      <c r="C1003" t="s">
        <v>82</v>
      </c>
    </row>
    <row r="1004" spans="1:3" x14ac:dyDescent="0.35">
      <c r="A1004" t="s">
        <v>69</v>
      </c>
      <c r="B1004" t="s">
        <v>23</v>
      </c>
      <c r="C1004" t="s">
        <v>72</v>
      </c>
    </row>
    <row r="1005" spans="1:3" x14ac:dyDescent="0.35">
      <c r="A1005" t="s">
        <v>69</v>
      </c>
      <c r="B1005" t="s">
        <v>19</v>
      </c>
      <c r="C1005" t="s">
        <v>82</v>
      </c>
    </row>
    <row r="1006" spans="1:3" x14ac:dyDescent="0.35">
      <c r="A1006" t="s">
        <v>69</v>
      </c>
      <c r="B1006" t="s">
        <v>28</v>
      </c>
      <c r="C1006" t="s">
        <v>82</v>
      </c>
    </row>
    <row r="1007" spans="1:3" x14ac:dyDescent="0.35">
      <c r="A1007" t="s">
        <v>69</v>
      </c>
      <c r="B1007" t="s">
        <v>9</v>
      </c>
      <c r="C1007" t="s">
        <v>82</v>
      </c>
    </row>
    <row r="1008" spans="1:3" x14ac:dyDescent="0.35">
      <c r="A1008" t="s">
        <v>69</v>
      </c>
      <c r="B1008" t="s">
        <v>46</v>
      </c>
      <c r="C1008" t="s">
        <v>82</v>
      </c>
    </row>
    <row r="1009" spans="1:3" x14ac:dyDescent="0.35">
      <c r="A1009" t="s">
        <v>69</v>
      </c>
      <c r="B1009" t="s">
        <v>45</v>
      </c>
      <c r="C1009" t="s">
        <v>72</v>
      </c>
    </row>
    <row r="1010" spans="1:3" x14ac:dyDescent="0.35">
      <c r="A1010" t="s">
        <v>69</v>
      </c>
      <c r="B1010" t="s">
        <v>40</v>
      </c>
      <c r="C1010" t="s">
        <v>82</v>
      </c>
    </row>
    <row r="1011" spans="1:3" x14ac:dyDescent="0.35">
      <c r="A1011" t="s">
        <v>69</v>
      </c>
      <c r="B1011" t="s">
        <v>41</v>
      </c>
      <c r="C1011" t="s">
        <v>82</v>
      </c>
    </row>
    <row r="1012" spans="1:3" x14ac:dyDescent="0.35">
      <c r="A1012" t="s">
        <v>69</v>
      </c>
      <c r="B1012" t="s">
        <v>11</v>
      </c>
      <c r="C1012" t="s">
        <v>82</v>
      </c>
    </row>
    <row r="1013" spans="1:3" x14ac:dyDescent="0.35">
      <c r="A1013" t="s">
        <v>69</v>
      </c>
      <c r="B1013" t="s">
        <v>26</v>
      </c>
      <c r="C1013" t="s">
        <v>82</v>
      </c>
    </row>
    <row r="1014" spans="1:3" x14ac:dyDescent="0.35">
      <c r="A1014" t="s">
        <v>69</v>
      </c>
      <c r="B1014" t="s">
        <v>58</v>
      </c>
      <c r="C1014" t="s">
        <v>72</v>
      </c>
    </row>
    <row r="1015" spans="1:3" x14ac:dyDescent="0.35">
      <c r="A1015" t="s">
        <v>69</v>
      </c>
      <c r="B1015" t="s">
        <v>73</v>
      </c>
      <c r="C1015" t="s">
        <v>82</v>
      </c>
    </row>
    <row r="1016" spans="1:3" x14ac:dyDescent="0.35">
      <c r="A1016" t="s">
        <v>69</v>
      </c>
      <c r="B1016" t="s">
        <v>6</v>
      </c>
      <c r="C1016" t="s">
        <v>82</v>
      </c>
    </row>
    <row r="1017" spans="1:3" x14ac:dyDescent="0.35">
      <c r="A1017" t="s">
        <v>69</v>
      </c>
      <c r="B1017" t="s">
        <v>38</v>
      </c>
      <c r="C1017" t="s">
        <v>82</v>
      </c>
    </row>
    <row r="1018" spans="1:3" x14ac:dyDescent="0.35">
      <c r="A1018" t="s">
        <v>69</v>
      </c>
      <c r="B1018" t="s">
        <v>80</v>
      </c>
      <c r="C1018" t="s">
        <v>82</v>
      </c>
    </row>
    <row r="1019" spans="1:3" x14ac:dyDescent="0.35">
      <c r="A1019" t="s">
        <v>69</v>
      </c>
      <c r="B1019" t="s">
        <v>68</v>
      </c>
      <c r="C1019" t="s">
        <v>82</v>
      </c>
    </row>
    <row r="1020" spans="1:3" x14ac:dyDescent="0.35">
      <c r="A1020" t="s">
        <v>69</v>
      </c>
      <c r="B1020" t="s">
        <v>37</v>
      </c>
      <c r="C1020" t="s">
        <v>72</v>
      </c>
    </row>
    <row r="1021" spans="1:3" x14ac:dyDescent="0.35">
      <c r="A1021" t="s">
        <v>69</v>
      </c>
      <c r="B1021" t="s">
        <v>32</v>
      </c>
      <c r="C1021" t="s">
        <v>82</v>
      </c>
    </row>
    <row r="1022" spans="1:3" x14ac:dyDescent="0.35">
      <c r="A1022" t="s">
        <v>69</v>
      </c>
      <c r="B1022" t="s">
        <v>15</v>
      </c>
      <c r="C1022" t="s">
        <v>82</v>
      </c>
    </row>
    <row r="1023" spans="1:3" x14ac:dyDescent="0.35">
      <c r="A1023" t="s">
        <v>69</v>
      </c>
      <c r="B1023" t="s">
        <v>48</v>
      </c>
      <c r="C1023" t="s">
        <v>72</v>
      </c>
    </row>
    <row r="1024" spans="1:3" x14ac:dyDescent="0.35">
      <c r="A1024" t="s">
        <v>69</v>
      </c>
      <c r="B1024" t="s">
        <v>53</v>
      </c>
      <c r="C1024" t="s">
        <v>82</v>
      </c>
    </row>
    <row r="1025" spans="1:3" x14ac:dyDescent="0.35">
      <c r="A1025" t="s">
        <v>69</v>
      </c>
      <c r="B1025" t="s">
        <v>21</v>
      </c>
      <c r="C1025" t="s">
        <v>72</v>
      </c>
    </row>
    <row r="1026" spans="1:3" x14ac:dyDescent="0.35">
      <c r="A1026" t="s">
        <v>51</v>
      </c>
      <c r="B1026" t="s">
        <v>22</v>
      </c>
      <c r="C1026" t="s">
        <v>72</v>
      </c>
    </row>
    <row r="1027" spans="1:3" x14ac:dyDescent="0.35">
      <c r="A1027" t="s">
        <v>51</v>
      </c>
      <c r="B1027" t="s">
        <v>25</v>
      </c>
      <c r="C1027" t="s">
        <v>82</v>
      </c>
    </row>
    <row r="1028" spans="1:3" x14ac:dyDescent="0.35">
      <c r="A1028" t="s">
        <v>51</v>
      </c>
      <c r="B1028" t="s">
        <v>10</v>
      </c>
      <c r="C1028" t="s">
        <v>82</v>
      </c>
    </row>
    <row r="1029" spans="1:3" x14ac:dyDescent="0.35">
      <c r="A1029" t="s">
        <v>51</v>
      </c>
      <c r="B1029" t="s">
        <v>30</v>
      </c>
      <c r="C1029" t="s">
        <v>82</v>
      </c>
    </row>
    <row r="1030" spans="1:3" x14ac:dyDescent="0.35">
      <c r="A1030" t="s">
        <v>51</v>
      </c>
      <c r="B1030" t="s">
        <v>42</v>
      </c>
      <c r="C1030" t="s">
        <v>82</v>
      </c>
    </row>
    <row r="1031" spans="1:3" x14ac:dyDescent="0.35">
      <c r="A1031" t="s">
        <v>51</v>
      </c>
      <c r="B1031" t="s">
        <v>34</v>
      </c>
      <c r="C1031" t="s">
        <v>72</v>
      </c>
    </row>
    <row r="1032" spans="1:3" x14ac:dyDescent="0.35">
      <c r="A1032" t="s">
        <v>51</v>
      </c>
      <c r="B1032" t="s">
        <v>18</v>
      </c>
      <c r="C1032" t="s">
        <v>82</v>
      </c>
    </row>
    <row r="1033" spans="1:3" x14ac:dyDescent="0.35">
      <c r="A1033" t="s">
        <v>51</v>
      </c>
      <c r="B1033" t="s">
        <v>27</v>
      </c>
      <c r="C1033" t="s">
        <v>82</v>
      </c>
    </row>
    <row r="1034" spans="1:3" x14ac:dyDescent="0.35">
      <c r="A1034" t="s">
        <v>51</v>
      </c>
      <c r="B1034" t="s">
        <v>3</v>
      </c>
      <c r="C1034" t="s">
        <v>82</v>
      </c>
    </row>
    <row r="1035" spans="1:3" x14ac:dyDescent="0.35">
      <c r="A1035" t="s">
        <v>51</v>
      </c>
      <c r="B1035" t="s">
        <v>55</v>
      </c>
      <c r="C1035" t="s">
        <v>82</v>
      </c>
    </row>
    <row r="1036" spans="1:3" x14ac:dyDescent="0.35">
      <c r="A1036" t="s">
        <v>51</v>
      </c>
      <c r="B1036" t="s">
        <v>23</v>
      </c>
      <c r="C1036" t="s">
        <v>82</v>
      </c>
    </row>
    <row r="1037" spans="1:3" x14ac:dyDescent="0.35">
      <c r="A1037" t="s">
        <v>51</v>
      </c>
      <c r="B1037" t="s">
        <v>19</v>
      </c>
      <c r="C1037" t="s">
        <v>72</v>
      </c>
    </row>
    <row r="1038" spans="1:3" x14ac:dyDescent="0.35">
      <c r="A1038" t="s">
        <v>51</v>
      </c>
      <c r="B1038" t="s">
        <v>28</v>
      </c>
      <c r="C1038" t="s">
        <v>82</v>
      </c>
    </row>
    <row r="1039" spans="1:3" x14ac:dyDescent="0.35">
      <c r="A1039" t="s">
        <v>51</v>
      </c>
      <c r="B1039" t="s">
        <v>9</v>
      </c>
      <c r="C1039" t="s">
        <v>82</v>
      </c>
    </row>
    <row r="1040" spans="1:3" x14ac:dyDescent="0.35">
      <c r="A1040" t="s">
        <v>51</v>
      </c>
      <c r="B1040" t="s">
        <v>46</v>
      </c>
      <c r="C1040" t="s">
        <v>82</v>
      </c>
    </row>
    <row r="1041" spans="1:3" x14ac:dyDescent="0.35">
      <c r="A1041" t="s">
        <v>51</v>
      </c>
      <c r="B1041" t="s">
        <v>45</v>
      </c>
      <c r="C1041" t="s">
        <v>72</v>
      </c>
    </row>
    <row r="1042" spans="1:3" x14ac:dyDescent="0.35">
      <c r="A1042" t="s">
        <v>51</v>
      </c>
      <c r="B1042" t="s">
        <v>40</v>
      </c>
      <c r="C1042" t="s">
        <v>82</v>
      </c>
    </row>
    <row r="1043" spans="1:3" x14ac:dyDescent="0.35">
      <c r="A1043" t="s">
        <v>51</v>
      </c>
      <c r="B1043" t="s">
        <v>41</v>
      </c>
      <c r="C1043" t="s">
        <v>82</v>
      </c>
    </row>
    <row r="1044" spans="1:3" x14ac:dyDescent="0.35">
      <c r="A1044" t="s">
        <v>51</v>
      </c>
      <c r="B1044" t="s">
        <v>11</v>
      </c>
      <c r="C1044" t="s">
        <v>82</v>
      </c>
    </row>
    <row r="1045" spans="1:3" x14ac:dyDescent="0.35">
      <c r="A1045" t="s">
        <v>51</v>
      </c>
      <c r="B1045" t="s">
        <v>26</v>
      </c>
      <c r="C1045" t="s">
        <v>82</v>
      </c>
    </row>
    <row r="1046" spans="1:3" x14ac:dyDescent="0.35">
      <c r="A1046" t="s">
        <v>51</v>
      </c>
      <c r="B1046" t="s">
        <v>58</v>
      </c>
      <c r="C1046" t="s">
        <v>72</v>
      </c>
    </row>
    <row r="1047" spans="1:3" x14ac:dyDescent="0.35">
      <c r="A1047" t="s">
        <v>51</v>
      </c>
      <c r="B1047" t="s">
        <v>73</v>
      </c>
      <c r="C1047" t="s">
        <v>82</v>
      </c>
    </row>
    <row r="1048" spans="1:3" x14ac:dyDescent="0.35">
      <c r="A1048" t="s">
        <v>51</v>
      </c>
      <c r="B1048" t="s">
        <v>6</v>
      </c>
      <c r="C1048" t="s">
        <v>82</v>
      </c>
    </row>
    <row r="1049" spans="1:3" x14ac:dyDescent="0.35">
      <c r="A1049" t="s">
        <v>51</v>
      </c>
      <c r="B1049" t="s">
        <v>38</v>
      </c>
      <c r="C1049" t="s">
        <v>82</v>
      </c>
    </row>
    <row r="1050" spans="1:3" x14ac:dyDescent="0.35">
      <c r="A1050" t="s">
        <v>51</v>
      </c>
      <c r="B1050" t="s">
        <v>80</v>
      </c>
      <c r="C1050" t="s">
        <v>82</v>
      </c>
    </row>
    <row r="1051" spans="1:3" x14ac:dyDescent="0.35">
      <c r="A1051" t="s">
        <v>51</v>
      </c>
      <c r="B1051" t="s">
        <v>68</v>
      </c>
      <c r="C1051" t="s">
        <v>72</v>
      </c>
    </row>
    <row r="1052" spans="1:3" x14ac:dyDescent="0.35">
      <c r="A1052" t="s">
        <v>51</v>
      </c>
      <c r="B1052" t="s">
        <v>37</v>
      </c>
      <c r="C1052" t="s">
        <v>82</v>
      </c>
    </row>
    <row r="1053" spans="1:3" x14ac:dyDescent="0.35">
      <c r="A1053" t="s">
        <v>51</v>
      </c>
      <c r="B1053" t="s">
        <v>32</v>
      </c>
      <c r="C1053" t="s">
        <v>82</v>
      </c>
    </row>
    <row r="1054" spans="1:3" x14ac:dyDescent="0.35">
      <c r="A1054" t="s">
        <v>51</v>
      </c>
      <c r="B1054" t="s">
        <v>15</v>
      </c>
      <c r="C1054" t="s">
        <v>82</v>
      </c>
    </row>
    <row r="1055" spans="1:3" x14ac:dyDescent="0.35">
      <c r="A1055" t="s">
        <v>51</v>
      </c>
      <c r="B1055" t="s">
        <v>48</v>
      </c>
      <c r="C1055" t="s">
        <v>72</v>
      </c>
    </row>
    <row r="1056" spans="1:3" x14ac:dyDescent="0.35">
      <c r="A1056" t="s">
        <v>51</v>
      </c>
      <c r="B1056" t="s">
        <v>53</v>
      </c>
      <c r="C1056" t="s">
        <v>82</v>
      </c>
    </row>
    <row r="1057" spans="1:3" x14ac:dyDescent="0.35">
      <c r="A1057" t="s">
        <v>51</v>
      </c>
      <c r="B1057" t="s">
        <v>21</v>
      </c>
      <c r="C1057" t="s">
        <v>72</v>
      </c>
    </row>
    <row r="1058" spans="1:3" x14ac:dyDescent="0.35">
      <c r="A1058" t="s">
        <v>35</v>
      </c>
      <c r="B1058" t="s">
        <v>22</v>
      </c>
      <c r="C1058" t="s">
        <v>72</v>
      </c>
    </row>
    <row r="1059" spans="1:3" x14ac:dyDescent="0.35">
      <c r="A1059" t="s">
        <v>35</v>
      </c>
      <c r="B1059" t="s">
        <v>25</v>
      </c>
      <c r="C1059" t="s">
        <v>82</v>
      </c>
    </row>
    <row r="1060" spans="1:3" x14ac:dyDescent="0.35">
      <c r="A1060" t="s">
        <v>35</v>
      </c>
      <c r="B1060" t="s">
        <v>10</v>
      </c>
      <c r="C1060" t="s">
        <v>82</v>
      </c>
    </row>
    <row r="1061" spans="1:3" x14ac:dyDescent="0.35">
      <c r="A1061" t="s">
        <v>35</v>
      </c>
      <c r="B1061" t="s">
        <v>30</v>
      </c>
      <c r="C1061" t="s">
        <v>82</v>
      </c>
    </row>
    <row r="1062" spans="1:3" x14ac:dyDescent="0.35">
      <c r="A1062" t="s">
        <v>35</v>
      </c>
      <c r="B1062" t="s">
        <v>42</v>
      </c>
      <c r="C1062" t="s">
        <v>82</v>
      </c>
    </row>
    <row r="1063" spans="1:3" x14ac:dyDescent="0.35">
      <c r="A1063" t="s">
        <v>35</v>
      </c>
      <c r="B1063" t="s">
        <v>34</v>
      </c>
      <c r="C1063" t="s">
        <v>72</v>
      </c>
    </row>
    <row r="1064" spans="1:3" x14ac:dyDescent="0.35">
      <c r="A1064" t="s">
        <v>35</v>
      </c>
      <c r="B1064" t="s">
        <v>18</v>
      </c>
      <c r="C1064" t="s">
        <v>82</v>
      </c>
    </row>
    <row r="1065" spans="1:3" x14ac:dyDescent="0.35">
      <c r="A1065" t="s">
        <v>35</v>
      </c>
      <c r="B1065" t="s">
        <v>27</v>
      </c>
      <c r="C1065" t="s">
        <v>82</v>
      </c>
    </row>
    <row r="1066" spans="1:3" x14ac:dyDescent="0.35">
      <c r="A1066" t="s">
        <v>35</v>
      </c>
      <c r="B1066" t="s">
        <v>3</v>
      </c>
      <c r="C1066" t="s">
        <v>82</v>
      </c>
    </row>
    <row r="1067" spans="1:3" x14ac:dyDescent="0.35">
      <c r="A1067" t="s">
        <v>35</v>
      </c>
      <c r="B1067" t="s">
        <v>55</v>
      </c>
      <c r="C1067" t="s">
        <v>82</v>
      </c>
    </row>
    <row r="1068" spans="1:3" x14ac:dyDescent="0.35">
      <c r="A1068" t="s">
        <v>35</v>
      </c>
      <c r="B1068" t="s">
        <v>23</v>
      </c>
      <c r="C1068" t="s">
        <v>72</v>
      </c>
    </row>
    <row r="1069" spans="1:3" x14ac:dyDescent="0.35">
      <c r="A1069" t="s">
        <v>35</v>
      </c>
      <c r="B1069" t="s">
        <v>19</v>
      </c>
      <c r="C1069" t="s">
        <v>82</v>
      </c>
    </row>
    <row r="1070" spans="1:3" x14ac:dyDescent="0.35">
      <c r="A1070" t="s">
        <v>35</v>
      </c>
      <c r="B1070" t="s">
        <v>28</v>
      </c>
      <c r="C1070" t="s">
        <v>82</v>
      </c>
    </row>
    <row r="1071" spans="1:3" x14ac:dyDescent="0.35">
      <c r="A1071" t="s">
        <v>35</v>
      </c>
      <c r="B1071" t="s">
        <v>9</v>
      </c>
      <c r="C1071" t="s">
        <v>82</v>
      </c>
    </row>
    <row r="1072" spans="1:3" x14ac:dyDescent="0.35">
      <c r="A1072" t="s">
        <v>35</v>
      </c>
      <c r="B1072" t="s">
        <v>46</v>
      </c>
      <c r="C1072" t="s">
        <v>82</v>
      </c>
    </row>
    <row r="1073" spans="1:3" x14ac:dyDescent="0.35">
      <c r="A1073" t="s">
        <v>35</v>
      </c>
      <c r="B1073" t="s">
        <v>45</v>
      </c>
      <c r="C1073" t="s">
        <v>72</v>
      </c>
    </row>
    <row r="1074" spans="1:3" x14ac:dyDescent="0.35">
      <c r="A1074" t="s">
        <v>35</v>
      </c>
      <c r="B1074" t="s">
        <v>40</v>
      </c>
      <c r="C1074" t="s">
        <v>82</v>
      </c>
    </row>
    <row r="1075" spans="1:3" x14ac:dyDescent="0.35">
      <c r="A1075" t="s">
        <v>35</v>
      </c>
      <c r="B1075" t="s">
        <v>41</v>
      </c>
      <c r="C1075" t="s">
        <v>82</v>
      </c>
    </row>
    <row r="1076" spans="1:3" x14ac:dyDescent="0.35">
      <c r="A1076" t="s">
        <v>35</v>
      </c>
      <c r="B1076" t="s">
        <v>11</v>
      </c>
      <c r="C1076" t="s">
        <v>82</v>
      </c>
    </row>
    <row r="1077" spans="1:3" x14ac:dyDescent="0.35">
      <c r="A1077" t="s">
        <v>35</v>
      </c>
      <c r="B1077" t="s">
        <v>26</v>
      </c>
      <c r="C1077" t="s">
        <v>82</v>
      </c>
    </row>
    <row r="1078" spans="1:3" x14ac:dyDescent="0.35">
      <c r="A1078" t="s">
        <v>35</v>
      </c>
      <c r="B1078" t="s">
        <v>58</v>
      </c>
      <c r="C1078" t="s">
        <v>72</v>
      </c>
    </row>
    <row r="1079" spans="1:3" x14ac:dyDescent="0.35">
      <c r="A1079" t="s">
        <v>35</v>
      </c>
      <c r="B1079" t="s">
        <v>73</v>
      </c>
      <c r="C1079" t="s">
        <v>82</v>
      </c>
    </row>
    <row r="1080" spans="1:3" x14ac:dyDescent="0.35">
      <c r="A1080" t="s">
        <v>35</v>
      </c>
      <c r="B1080" t="s">
        <v>6</v>
      </c>
      <c r="C1080" t="s">
        <v>82</v>
      </c>
    </row>
    <row r="1081" spans="1:3" x14ac:dyDescent="0.35">
      <c r="A1081" t="s">
        <v>35</v>
      </c>
      <c r="B1081" t="s">
        <v>38</v>
      </c>
      <c r="C1081" t="s">
        <v>82</v>
      </c>
    </row>
    <row r="1082" spans="1:3" x14ac:dyDescent="0.35">
      <c r="A1082" t="s">
        <v>35</v>
      </c>
      <c r="B1082" t="s">
        <v>80</v>
      </c>
      <c r="C1082" t="s">
        <v>82</v>
      </c>
    </row>
    <row r="1083" spans="1:3" x14ac:dyDescent="0.35">
      <c r="A1083" t="s">
        <v>35</v>
      </c>
      <c r="B1083" t="s">
        <v>68</v>
      </c>
      <c r="C1083" t="s">
        <v>72</v>
      </c>
    </row>
    <row r="1084" spans="1:3" x14ac:dyDescent="0.35">
      <c r="A1084" t="s">
        <v>35</v>
      </c>
      <c r="B1084" t="s">
        <v>37</v>
      </c>
      <c r="C1084" t="s">
        <v>82</v>
      </c>
    </row>
    <row r="1085" spans="1:3" x14ac:dyDescent="0.35">
      <c r="A1085" t="s">
        <v>35</v>
      </c>
      <c r="B1085" t="s">
        <v>32</v>
      </c>
      <c r="C1085" t="s">
        <v>82</v>
      </c>
    </row>
    <row r="1086" spans="1:3" x14ac:dyDescent="0.35">
      <c r="A1086" t="s">
        <v>35</v>
      </c>
      <c r="B1086" t="s">
        <v>15</v>
      </c>
      <c r="C1086" t="s">
        <v>82</v>
      </c>
    </row>
    <row r="1087" spans="1:3" x14ac:dyDescent="0.35">
      <c r="A1087" t="s">
        <v>35</v>
      </c>
      <c r="B1087" t="s">
        <v>48</v>
      </c>
      <c r="C1087" t="s">
        <v>72</v>
      </c>
    </row>
    <row r="1088" spans="1:3" x14ac:dyDescent="0.35">
      <c r="A1088" t="s">
        <v>35</v>
      </c>
      <c r="B1088" t="s">
        <v>53</v>
      </c>
      <c r="C1088" t="s">
        <v>82</v>
      </c>
    </row>
    <row r="1089" spans="1:3" x14ac:dyDescent="0.35">
      <c r="A1089" t="s">
        <v>35</v>
      </c>
      <c r="B1089" t="s">
        <v>21</v>
      </c>
      <c r="C1089" t="s">
        <v>72</v>
      </c>
    </row>
    <row r="1090" spans="1:3" x14ac:dyDescent="0.35">
      <c r="A1090" t="s">
        <v>78</v>
      </c>
      <c r="B1090" t="s">
        <v>22</v>
      </c>
      <c r="C1090" t="s">
        <v>82</v>
      </c>
    </row>
    <row r="1091" spans="1:3" x14ac:dyDescent="0.35">
      <c r="A1091" t="s">
        <v>78</v>
      </c>
      <c r="B1091" t="s">
        <v>25</v>
      </c>
      <c r="C1091" t="s">
        <v>72</v>
      </c>
    </row>
    <row r="1092" spans="1:3" x14ac:dyDescent="0.35">
      <c r="A1092" t="s">
        <v>78</v>
      </c>
      <c r="B1092" t="s">
        <v>10</v>
      </c>
      <c r="C1092" t="s">
        <v>82</v>
      </c>
    </row>
    <row r="1093" spans="1:3" x14ac:dyDescent="0.35">
      <c r="A1093" t="s">
        <v>78</v>
      </c>
      <c r="B1093" t="s">
        <v>30</v>
      </c>
      <c r="C1093" t="s">
        <v>82</v>
      </c>
    </row>
    <row r="1094" spans="1:3" x14ac:dyDescent="0.35">
      <c r="A1094" t="s">
        <v>78</v>
      </c>
      <c r="B1094" t="s">
        <v>42</v>
      </c>
      <c r="C1094" t="s">
        <v>82</v>
      </c>
    </row>
    <row r="1095" spans="1:3" x14ac:dyDescent="0.35">
      <c r="A1095" t="s">
        <v>78</v>
      </c>
      <c r="B1095" t="s">
        <v>34</v>
      </c>
      <c r="C1095" t="s">
        <v>82</v>
      </c>
    </row>
    <row r="1096" spans="1:3" x14ac:dyDescent="0.35">
      <c r="A1096" t="s">
        <v>78</v>
      </c>
      <c r="B1096" t="s">
        <v>18</v>
      </c>
      <c r="C1096" t="s">
        <v>72</v>
      </c>
    </row>
    <row r="1097" spans="1:3" x14ac:dyDescent="0.35">
      <c r="A1097" t="s">
        <v>78</v>
      </c>
      <c r="B1097" t="s">
        <v>27</v>
      </c>
      <c r="C1097" t="s">
        <v>82</v>
      </c>
    </row>
    <row r="1098" spans="1:3" x14ac:dyDescent="0.35">
      <c r="A1098" t="s">
        <v>78</v>
      </c>
      <c r="B1098" t="s">
        <v>3</v>
      </c>
      <c r="C1098" t="s">
        <v>82</v>
      </c>
    </row>
    <row r="1099" spans="1:3" x14ac:dyDescent="0.35">
      <c r="A1099" t="s">
        <v>78</v>
      </c>
      <c r="B1099" t="s">
        <v>55</v>
      </c>
      <c r="C1099" t="s">
        <v>82</v>
      </c>
    </row>
    <row r="1100" spans="1:3" x14ac:dyDescent="0.35">
      <c r="A1100" t="s">
        <v>78</v>
      </c>
      <c r="B1100" t="s">
        <v>23</v>
      </c>
      <c r="C1100" t="s">
        <v>82</v>
      </c>
    </row>
    <row r="1101" spans="1:3" x14ac:dyDescent="0.35">
      <c r="A1101" t="s">
        <v>78</v>
      </c>
      <c r="B1101" t="s">
        <v>19</v>
      </c>
      <c r="C1101" t="s">
        <v>72</v>
      </c>
    </row>
    <row r="1102" spans="1:3" x14ac:dyDescent="0.35">
      <c r="A1102" t="s">
        <v>78</v>
      </c>
      <c r="B1102" t="s">
        <v>28</v>
      </c>
      <c r="C1102" t="s">
        <v>82</v>
      </c>
    </row>
    <row r="1103" spans="1:3" x14ac:dyDescent="0.35">
      <c r="A1103" t="s">
        <v>78</v>
      </c>
      <c r="B1103" t="s">
        <v>9</v>
      </c>
      <c r="C1103" t="s">
        <v>82</v>
      </c>
    </row>
    <row r="1104" spans="1:3" x14ac:dyDescent="0.35">
      <c r="A1104" t="s">
        <v>78</v>
      </c>
      <c r="B1104" t="s">
        <v>46</v>
      </c>
      <c r="C1104" t="s">
        <v>82</v>
      </c>
    </row>
    <row r="1105" spans="1:3" x14ac:dyDescent="0.35">
      <c r="A1105" t="s">
        <v>78</v>
      </c>
      <c r="B1105" t="s">
        <v>45</v>
      </c>
      <c r="C1105" t="s">
        <v>82</v>
      </c>
    </row>
    <row r="1106" spans="1:3" x14ac:dyDescent="0.35">
      <c r="A1106" t="s">
        <v>78</v>
      </c>
      <c r="B1106" t="s">
        <v>40</v>
      </c>
      <c r="C1106" t="s">
        <v>72</v>
      </c>
    </row>
    <row r="1107" spans="1:3" x14ac:dyDescent="0.35">
      <c r="A1107" t="s">
        <v>78</v>
      </c>
      <c r="B1107" t="s">
        <v>41</v>
      </c>
      <c r="C1107" t="s">
        <v>82</v>
      </c>
    </row>
    <row r="1108" spans="1:3" x14ac:dyDescent="0.35">
      <c r="A1108" t="s">
        <v>78</v>
      </c>
      <c r="B1108" t="s">
        <v>11</v>
      </c>
      <c r="C1108" t="s">
        <v>82</v>
      </c>
    </row>
    <row r="1109" spans="1:3" x14ac:dyDescent="0.35">
      <c r="A1109" t="s">
        <v>78</v>
      </c>
      <c r="B1109" t="s">
        <v>26</v>
      </c>
      <c r="C1109" t="s">
        <v>82</v>
      </c>
    </row>
    <row r="1110" spans="1:3" x14ac:dyDescent="0.35">
      <c r="A1110" t="s">
        <v>78</v>
      </c>
      <c r="B1110" t="s">
        <v>58</v>
      </c>
      <c r="C1110" t="s">
        <v>82</v>
      </c>
    </row>
    <row r="1111" spans="1:3" x14ac:dyDescent="0.35">
      <c r="A1111" t="s">
        <v>78</v>
      </c>
      <c r="B1111" t="s">
        <v>73</v>
      </c>
      <c r="C1111" t="s">
        <v>72</v>
      </c>
    </row>
    <row r="1112" spans="1:3" x14ac:dyDescent="0.35">
      <c r="A1112" t="s">
        <v>78</v>
      </c>
      <c r="B1112" t="s">
        <v>6</v>
      </c>
      <c r="C1112" t="s">
        <v>82</v>
      </c>
    </row>
    <row r="1113" spans="1:3" x14ac:dyDescent="0.35">
      <c r="A1113" t="s">
        <v>78</v>
      </c>
      <c r="B1113" t="s">
        <v>38</v>
      </c>
      <c r="C1113" t="s">
        <v>82</v>
      </c>
    </row>
    <row r="1114" spans="1:3" x14ac:dyDescent="0.35">
      <c r="A1114" t="s">
        <v>78</v>
      </c>
      <c r="B1114" t="s">
        <v>80</v>
      </c>
      <c r="C1114" t="s">
        <v>82</v>
      </c>
    </row>
    <row r="1115" spans="1:3" x14ac:dyDescent="0.35">
      <c r="A1115" t="s">
        <v>78</v>
      </c>
      <c r="B1115" t="s">
        <v>68</v>
      </c>
      <c r="C1115" t="s">
        <v>82</v>
      </c>
    </row>
    <row r="1116" spans="1:3" x14ac:dyDescent="0.35">
      <c r="A1116" t="s">
        <v>78</v>
      </c>
      <c r="B1116" t="s">
        <v>37</v>
      </c>
      <c r="C1116" t="s">
        <v>72</v>
      </c>
    </row>
    <row r="1117" spans="1:3" x14ac:dyDescent="0.35">
      <c r="A1117" t="s">
        <v>78</v>
      </c>
      <c r="B1117" t="s">
        <v>32</v>
      </c>
      <c r="C1117" t="s">
        <v>82</v>
      </c>
    </row>
    <row r="1118" spans="1:3" x14ac:dyDescent="0.35">
      <c r="A1118" t="s">
        <v>78</v>
      </c>
      <c r="B1118" t="s">
        <v>15</v>
      </c>
      <c r="C1118" t="s">
        <v>72</v>
      </c>
    </row>
    <row r="1119" spans="1:3" x14ac:dyDescent="0.35">
      <c r="A1119" t="s">
        <v>78</v>
      </c>
      <c r="B1119" t="s">
        <v>48</v>
      </c>
      <c r="C1119" t="s">
        <v>82</v>
      </c>
    </row>
    <row r="1120" spans="1:3" x14ac:dyDescent="0.35">
      <c r="A1120" t="s">
        <v>78</v>
      </c>
      <c r="B1120" t="s">
        <v>53</v>
      </c>
      <c r="C1120" t="s">
        <v>72</v>
      </c>
    </row>
    <row r="1121" spans="1:3" x14ac:dyDescent="0.35">
      <c r="A1121" t="s">
        <v>78</v>
      </c>
      <c r="B1121" t="s">
        <v>21</v>
      </c>
      <c r="C1121" t="s">
        <v>82</v>
      </c>
    </row>
    <row r="1122" spans="1:3" x14ac:dyDescent="0.35">
      <c r="A1122" t="s">
        <v>20</v>
      </c>
      <c r="B1122" t="s">
        <v>22</v>
      </c>
      <c r="C1122" t="s">
        <v>72</v>
      </c>
    </row>
    <row r="1123" spans="1:3" x14ac:dyDescent="0.35">
      <c r="A1123" t="s">
        <v>20</v>
      </c>
      <c r="B1123" t="s">
        <v>25</v>
      </c>
      <c r="C1123" t="s">
        <v>82</v>
      </c>
    </row>
    <row r="1124" spans="1:3" x14ac:dyDescent="0.35">
      <c r="A1124" t="s">
        <v>20</v>
      </c>
      <c r="B1124" t="s">
        <v>10</v>
      </c>
      <c r="C1124" t="s">
        <v>82</v>
      </c>
    </row>
    <row r="1125" spans="1:3" x14ac:dyDescent="0.35">
      <c r="A1125" t="s">
        <v>20</v>
      </c>
      <c r="B1125" t="s">
        <v>30</v>
      </c>
      <c r="C1125" t="s">
        <v>82</v>
      </c>
    </row>
    <row r="1126" spans="1:3" x14ac:dyDescent="0.35">
      <c r="A1126" t="s">
        <v>20</v>
      </c>
      <c r="B1126" t="s">
        <v>42</v>
      </c>
      <c r="C1126" t="s">
        <v>82</v>
      </c>
    </row>
    <row r="1127" spans="1:3" x14ac:dyDescent="0.35">
      <c r="A1127" t="s">
        <v>20</v>
      </c>
      <c r="B1127" t="s">
        <v>34</v>
      </c>
      <c r="C1127" t="s">
        <v>72</v>
      </c>
    </row>
    <row r="1128" spans="1:3" x14ac:dyDescent="0.35">
      <c r="A1128" t="s">
        <v>20</v>
      </c>
      <c r="B1128" t="s">
        <v>18</v>
      </c>
      <c r="C1128" t="s">
        <v>82</v>
      </c>
    </row>
    <row r="1129" spans="1:3" x14ac:dyDescent="0.35">
      <c r="A1129" t="s">
        <v>20</v>
      </c>
      <c r="B1129" t="s">
        <v>27</v>
      </c>
      <c r="C1129" t="s">
        <v>82</v>
      </c>
    </row>
    <row r="1130" spans="1:3" x14ac:dyDescent="0.35">
      <c r="A1130" t="s">
        <v>20</v>
      </c>
      <c r="B1130" t="s">
        <v>3</v>
      </c>
      <c r="C1130" t="s">
        <v>82</v>
      </c>
    </row>
    <row r="1131" spans="1:3" x14ac:dyDescent="0.35">
      <c r="A1131" t="s">
        <v>20</v>
      </c>
      <c r="B1131" t="s">
        <v>55</v>
      </c>
      <c r="C1131" t="s">
        <v>82</v>
      </c>
    </row>
    <row r="1132" spans="1:3" x14ac:dyDescent="0.35">
      <c r="A1132" t="s">
        <v>20</v>
      </c>
      <c r="B1132" t="s">
        <v>23</v>
      </c>
      <c r="C1132" t="s">
        <v>72</v>
      </c>
    </row>
    <row r="1133" spans="1:3" x14ac:dyDescent="0.35">
      <c r="A1133" t="s">
        <v>20</v>
      </c>
      <c r="B1133" t="s">
        <v>19</v>
      </c>
      <c r="C1133" t="s">
        <v>82</v>
      </c>
    </row>
    <row r="1134" spans="1:3" x14ac:dyDescent="0.35">
      <c r="A1134" t="s">
        <v>20</v>
      </c>
      <c r="B1134" t="s">
        <v>28</v>
      </c>
      <c r="C1134" t="s">
        <v>82</v>
      </c>
    </row>
    <row r="1135" spans="1:3" x14ac:dyDescent="0.35">
      <c r="A1135" t="s">
        <v>20</v>
      </c>
      <c r="B1135" t="s">
        <v>9</v>
      </c>
      <c r="C1135" t="s">
        <v>82</v>
      </c>
    </row>
    <row r="1136" spans="1:3" x14ac:dyDescent="0.35">
      <c r="A1136" t="s">
        <v>20</v>
      </c>
      <c r="B1136" t="s">
        <v>46</v>
      </c>
      <c r="C1136" t="s">
        <v>82</v>
      </c>
    </row>
    <row r="1137" spans="1:3" x14ac:dyDescent="0.35">
      <c r="A1137" t="s">
        <v>20</v>
      </c>
      <c r="B1137" t="s">
        <v>45</v>
      </c>
      <c r="C1137" t="s">
        <v>72</v>
      </c>
    </row>
    <row r="1138" spans="1:3" x14ac:dyDescent="0.35">
      <c r="A1138" t="s">
        <v>20</v>
      </c>
      <c r="B1138" t="s">
        <v>40</v>
      </c>
      <c r="C1138" t="s">
        <v>82</v>
      </c>
    </row>
    <row r="1139" spans="1:3" x14ac:dyDescent="0.35">
      <c r="A1139" t="s">
        <v>20</v>
      </c>
      <c r="B1139" t="s">
        <v>41</v>
      </c>
      <c r="C1139" t="s">
        <v>82</v>
      </c>
    </row>
    <row r="1140" spans="1:3" x14ac:dyDescent="0.35">
      <c r="A1140" t="s">
        <v>20</v>
      </c>
      <c r="B1140" t="s">
        <v>11</v>
      </c>
      <c r="C1140" t="s">
        <v>82</v>
      </c>
    </row>
    <row r="1141" spans="1:3" x14ac:dyDescent="0.35">
      <c r="A1141" t="s">
        <v>20</v>
      </c>
      <c r="B1141" t="s">
        <v>26</v>
      </c>
      <c r="C1141" t="s">
        <v>82</v>
      </c>
    </row>
    <row r="1142" spans="1:3" x14ac:dyDescent="0.35">
      <c r="A1142" t="s">
        <v>20</v>
      </c>
      <c r="B1142" t="s">
        <v>58</v>
      </c>
      <c r="C1142" t="s">
        <v>72</v>
      </c>
    </row>
    <row r="1143" spans="1:3" x14ac:dyDescent="0.35">
      <c r="A1143" t="s">
        <v>20</v>
      </c>
      <c r="B1143" t="s">
        <v>73</v>
      </c>
      <c r="C1143" t="s">
        <v>82</v>
      </c>
    </row>
    <row r="1144" spans="1:3" x14ac:dyDescent="0.35">
      <c r="A1144" t="s">
        <v>20</v>
      </c>
      <c r="B1144" t="s">
        <v>6</v>
      </c>
      <c r="C1144" t="s">
        <v>82</v>
      </c>
    </row>
    <row r="1145" spans="1:3" x14ac:dyDescent="0.35">
      <c r="A1145" t="s">
        <v>20</v>
      </c>
      <c r="B1145" t="s">
        <v>38</v>
      </c>
      <c r="C1145" t="s">
        <v>82</v>
      </c>
    </row>
    <row r="1146" spans="1:3" x14ac:dyDescent="0.35">
      <c r="A1146" t="s">
        <v>20</v>
      </c>
      <c r="B1146" t="s">
        <v>80</v>
      </c>
      <c r="C1146" t="s">
        <v>82</v>
      </c>
    </row>
    <row r="1147" spans="1:3" x14ac:dyDescent="0.35">
      <c r="A1147" t="s">
        <v>20</v>
      </c>
      <c r="B1147" t="s">
        <v>68</v>
      </c>
      <c r="C1147" t="s">
        <v>82</v>
      </c>
    </row>
    <row r="1148" spans="1:3" x14ac:dyDescent="0.35">
      <c r="A1148" t="s">
        <v>20</v>
      </c>
      <c r="B1148" t="s">
        <v>37</v>
      </c>
      <c r="C1148" t="s">
        <v>72</v>
      </c>
    </row>
    <row r="1149" spans="1:3" x14ac:dyDescent="0.35">
      <c r="A1149" t="s">
        <v>20</v>
      </c>
      <c r="B1149" t="s">
        <v>32</v>
      </c>
      <c r="C1149" t="s">
        <v>82</v>
      </c>
    </row>
    <row r="1150" spans="1:3" x14ac:dyDescent="0.35">
      <c r="A1150" t="s">
        <v>20</v>
      </c>
      <c r="B1150" t="s">
        <v>15</v>
      </c>
      <c r="C1150" t="s">
        <v>72</v>
      </c>
    </row>
    <row r="1151" spans="1:3" x14ac:dyDescent="0.35">
      <c r="A1151" t="s">
        <v>20</v>
      </c>
      <c r="B1151" t="s">
        <v>48</v>
      </c>
      <c r="C1151" t="s">
        <v>82</v>
      </c>
    </row>
    <row r="1152" spans="1:3" x14ac:dyDescent="0.35">
      <c r="A1152" t="s">
        <v>20</v>
      </c>
      <c r="B1152" t="s">
        <v>53</v>
      </c>
      <c r="C1152" t="s">
        <v>72</v>
      </c>
    </row>
    <row r="1153" spans="1:3" x14ac:dyDescent="0.35">
      <c r="A1153" t="s">
        <v>20</v>
      </c>
      <c r="B1153" t="s">
        <v>21</v>
      </c>
      <c r="C1153" t="s">
        <v>82</v>
      </c>
    </row>
    <row r="1154" spans="1:3" x14ac:dyDescent="0.35">
      <c r="A1154" t="s">
        <v>74</v>
      </c>
      <c r="B1154" t="s">
        <v>22</v>
      </c>
      <c r="C1154" t="s">
        <v>72</v>
      </c>
    </row>
    <row r="1155" spans="1:3" x14ac:dyDescent="0.35">
      <c r="A1155" t="s">
        <v>74</v>
      </c>
      <c r="B1155" t="s">
        <v>25</v>
      </c>
      <c r="C1155" t="s">
        <v>82</v>
      </c>
    </row>
    <row r="1156" spans="1:3" x14ac:dyDescent="0.35">
      <c r="A1156" t="s">
        <v>74</v>
      </c>
      <c r="B1156" t="s">
        <v>10</v>
      </c>
      <c r="C1156" t="s">
        <v>82</v>
      </c>
    </row>
    <row r="1157" spans="1:3" x14ac:dyDescent="0.35">
      <c r="A1157" t="s">
        <v>74</v>
      </c>
      <c r="B1157" t="s">
        <v>30</v>
      </c>
      <c r="C1157" t="s">
        <v>82</v>
      </c>
    </row>
    <row r="1158" spans="1:3" x14ac:dyDescent="0.35">
      <c r="A1158" t="s">
        <v>74</v>
      </c>
      <c r="B1158" t="s">
        <v>42</v>
      </c>
      <c r="C1158" t="s">
        <v>82</v>
      </c>
    </row>
    <row r="1159" spans="1:3" x14ac:dyDescent="0.35">
      <c r="A1159" t="s">
        <v>74</v>
      </c>
      <c r="B1159" t="s">
        <v>34</v>
      </c>
      <c r="C1159" t="s">
        <v>72</v>
      </c>
    </row>
    <row r="1160" spans="1:3" x14ac:dyDescent="0.35">
      <c r="A1160" t="s">
        <v>74</v>
      </c>
      <c r="B1160" t="s">
        <v>18</v>
      </c>
      <c r="C1160" t="s">
        <v>82</v>
      </c>
    </row>
    <row r="1161" spans="1:3" x14ac:dyDescent="0.35">
      <c r="A1161" t="s">
        <v>74</v>
      </c>
      <c r="B1161" t="s">
        <v>27</v>
      </c>
      <c r="C1161" t="s">
        <v>82</v>
      </c>
    </row>
    <row r="1162" spans="1:3" x14ac:dyDescent="0.35">
      <c r="A1162" t="s">
        <v>74</v>
      </c>
      <c r="B1162" t="s">
        <v>3</v>
      </c>
      <c r="C1162" t="s">
        <v>82</v>
      </c>
    </row>
    <row r="1163" spans="1:3" x14ac:dyDescent="0.35">
      <c r="A1163" t="s">
        <v>74</v>
      </c>
      <c r="B1163" t="s">
        <v>55</v>
      </c>
      <c r="C1163" t="s">
        <v>82</v>
      </c>
    </row>
    <row r="1164" spans="1:3" x14ac:dyDescent="0.35">
      <c r="A1164" t="s">
        <v>74</v>
      </c>
      <c r="B1164" t="s">
        <v>23</v>
      </c>
      <c r="C1164" t="s">
        <v>72</v>
      </c>
    </row>
    <row r="1165" spans="1:3" x14ac:dyDescent="0.35">
      <c r="A1165" t="s">
        <v>74</v>
      </c>
      <c r="B1165" t="s">
        <v>19</v>
      </c>
      <c r="C1165" t="s">
        <v>82</v>
      </c>
    </row>
    <row r="1166" spans="1:3" x14ac:dyDescent="0.35">
      <c r="A1166" t="s">
        <v>74</v>
      </c>
      <c r="B1166" t="s">
        <v>28</v>
      </c>
      <c r="C1166" t="s">
        <v>82</v>
      </c>
    </row>
    <row r="1167" spans="1:3" x14ac:dyDescent="0.35">
      <c r="A1167" t="s">
        <v>74</v>
      </c>
      <c r="B1167" t="s">
        <v>9</v>
      </c>
      <c r="C1167" t="s">
        <v>82</v>
      </c>
    </row>
    <row r="1168" spans="1:3" x14ac:dyDescent="0.35">
      <c r="A1168" t="s">
        <v>74</v>
      </c>
      <c r="B1168" t="s">
        <v>46</v>
      </c>
      <c r="C1168" t="s">
        <v>82</v>
      </c>
    </row>
    <row r="1169" spans="1:3" x14ac:dyDescent="0.35">
      <c r="A1169" t="s">
        <v>74</v>
      </c>
      <c r="B1169" t="s">
        <v>45</v>
      </c>
      <c r="C1169" t="s">
        <v>72</v>
      </c>
    </row>
    <row r="1170" spans="1:3" x14ac:dyDescent="0.35">
      <c r="A1170" t="s">
        <v>74</v>
      </c>
      <c r="B1170" t="s">
        <v>40</v>
      </c>
      <c r="C1170" t="s">
        <v>82</v>
      </c>
    </row>
    <row r="1171" spans="1:3" x14ac:dyDescent="0.35">
      <c r="A1171" t="s">
        <v>74</v>
      </c>
      <c r="B1171" t="s">
        <v>41</v>
      </c>
      <c r="C1171" t="s">
        <v>82</v>
      </c>
    </row>
    <row r="1172" spans="1:3" x14ac:dyDescent="0.35">
      <c r="A1172" t="s">
        <v>74</v>
      </c>
      <c r="B1172" t="s">
        <v>11</v>
      </c>
      <c r="C1172" t="s">
        <v>82</v>
      </c>
    </row>
    <row r="1173" spans="1:3" x14ac:dyDescent="0.35">
      <c r="A1173" t="s">
        <v>74</v>
      </c>
      <c r="B1173" t="s">
        <v>26</v>
      </c>
      <c r="C1173" t="s">
        <v>82</v>
      </c>
    </row>
    <row r="1174" spans="1:3" x14ac:dyDescent="0.35">
      <c r="A1174" t="s">
        <v>74</v>
      </c>
      <c r="B1174" t="s">
        <v>58</v>
      </c>
      <c r="C1174" t="s">
        <v>72</v>
      </c>
    </row>
    <row r="1175" spans="1:3" x14ac:dyDescent="0.35">
      <c r="A1175" t="s">
        <v>74</v>
      </c>
      <c r="B1175" t="s">
        <v>73</v>
      </c>
      <c r="C1175" t="s">
        <v>82</v>
      </c>
    </row>
    <row r="1176" spans="1:3" x14ac:dyDescent="0.35">
      <c r="A1176" t="s">
        <v>74</v>
      </c>
      <c r="B1176" t="s">
        <v>6</v>
      </c>
      <c r="C1176" t="s">
        <v>82</v>
      </c>
    </row>
    <row r="1177" spans="1:3" x14ac:dyDescent="0.35">
      <c r="A1177" t="s">
        <v>74</v>
      </c>
      <c r="B1177" t="s">
        <v>38</v>
      </c>
      <c r="C1177" t="s">
        <v>82</v>
      </c>
    </row>
    <row r="1178" spans="1:3" x14ac:dyDescent="0.35">
      <c r="A1178" t="s">
        <v>74</v>
      </c>
      <c r="B1178" t="s">
        <v>80</v>
      </c>
      <c r="C1178" t="s">
        <v>82</v>
      </c>
    </row>
    <row r="1179" spans="1:3" x14ac:dyDescent="0.35">
      <c r="A1179" t="s">
        <v>74</v>
      </c>
      <c r="B1179" t="s">
        <v>68</v>
      </c>
      <c r="C1179" t="s">
        <v>82</v>
      </c>
    </row>
    <row r="1180" spans="1:3" x14ac:dyDescent="0.35">
      <c r="A1180" t="s">
        <v>74</v>
      </c>
      <c r="B1180" t="s">
        <v>37</v>
      </c>
      <c r="C1180" t="s">
        <v>72</v>
      </c>
    </row>
    <row r="1181" spans="1:3" x14ac:dyDescent="0.35">
      <c r="A1181" t="s">
        <v>74</v>
      </c>
      <c r="B1181" t="s">
        <v>32</v>
      </c>
      <c r="C1181" t="s">
        <v>82</v>
      </c>
    </row>
    <row r="1182" spans="1:3" x14ac:dyDescent="0.35">
      <c r="A1182" t="s">
        <v>74</v>
      </c>
      <c r="B1182" t="s">
        <v>15</v>
      </c>
      <c r="C1182" t="s">
        <v>82</v>
      </c>
    </row>
    <row r="1183" spans="1:3" x14ac:dyDescent="0.35">
      <c r="A1183" t="s">
        <v>74</v>
      </c>
      <c r="B1183" t="s">
        <v>48</v>
      </c>
      <c r="C1183" t="s">
        <v>72</v>
      </c>
    </row>
    <row r="1184" spans="1:3" x14ac:dyDescent="0.35">
      <c r="A1184" t="s">
        <v>74</v>
      </c>
      <c r="B1184" t="s">
        <v>53</v>
      </c>
      <c r="C1184" t="s">
        <v>72</v>
      </c>
    </row>
    <row r="1185" spans="1:3" x14ac:dyDescent="0.35">
      <c r="A1185" t="s">
        <v>74</v>
      </c>
      <c r="B1185" t="s">
        <v>21</v>
      </c>
      <c r="C1185" t="s">
        <v>82</v>
      </c>
    </row>
    <row r="1186" spans="1:3" x14ac:dyDescent="0.35">
      <c r="A1186" t="s">
        <v>60</v>
      </c>
      <c r="B1186" t="s">
        <v>22</v>
      </c>
      <c r="C1186" t="s">
        <v>82</v>
      </c>
    </row>
    <row r="1187" spans="1:3" x14ac:dyDescent="0.35">
      <c r="A1187" t="s">
        <v>60</v>
      </c>
      <c r="B1187" t="s">
        <v>25</v>
      </c>
      <c r="C1187" t="s">
        <v>72</v>
      </c>
    </row>
    <row r="1188" spans="1:3" x14ac:dyDescent="0.35">
      <c r="A1188" t="s">
        <v>60</v>
      </c>
      <c r="B1188" t="s">
        <v>10</v>
      </c>
      <c r="C1188" t="s">
        <v>82</v>
      </c>
    </row>
    <row r="1189" spans="1:3" x14ac:dyDescent="0.35">
      <c r="A1189" t="s">
        <v>60</v>
      </c>
      <c r="B1189" t="s">
        <v>30</v>
      </c>
      <c r="C1189" t="s">
        <v>82</v>
      </c>
    </row>
    <row r="1190" spans="1:3" x14ac:dyDescent="0.35">
      <c r="A1190" t="s">
        <v>60</v>
      </c>
      <c r="B1190" t="s">
        <v>42</v>
      </c>
      <c r="C1190" t="s">
        <v>82</v>
      </c>
    </row>
    <row r="1191" spans="1:3" x14ac:dyDescent="0.35">
      <c r="A1191" t="s">
        <v>60</v>
      </c>
      <c r="B1191" t="s">
        <v>34</v>
      </c>
      <c r="C1191" t="s">
        <v>82</v>
      </c>
    </row>
    <row r="1192" spans="1:3" x14ac:dyDescent="0.35">
      <c r="A1192" t="s">
        <v>60</v>
      </c>
      <c r="B1192" t="s">
        <v>18</v>
      </c>
      <c r="C1192" t="s">
        <v>72</v>
      </c>
    </row>
    <row r="1193" spans="1:3" x14ac:dyDescent="0.35">
      <c r="A1193" t="s">
        <v>60</v>
      </c>
      <c r="B1193" t="s">
        <v>27</v>
      </c>
      <c r="C1193" t="s">
        <v>82</v>
      </c>
    </row>
    <row r="1194" spans="1:3" x14ac:dyDescent="0.35">
      <c r="A1194" t="s">
        <v>60</v>
      </c>
      <c r="B1194" t="s">
        <v>3</v>
      </c>
      <c r="C1194" t="s">
        <v>82</v>
      </c>
    </row>
    <row r="1195" spans="1:3" x14ac:dyDescent="0.35">
      <c r="A1195" t="s">
        <v>60</v>
      </c>
      <c r="B1195" t="s">
        <v>55</v>
      </c>
      <c r="C1195" t="s">
        <v>82</v>
      </c>
    </row>
    <row r="1196" spans="1:3" x14ac:dyDescent="0.35">
      <c r="A1196" t="s">
        <v>60</v>
      </c>
      <c r="B1196" t="s">
        <v>23</v>
      </c>
      <c r="C1196" t="s">
        <v>82</v>
      </c>
    </row>
    <row r="1197" spans="1:3" x14ac:dyDescent="0.35">
      <c r="A1197" t="s">
        <v>60</v>
      </c>
      <c r="B1197" t="s">
        <v>19</v>
      </c>
      <c r="C1197" t="s">
        <v>72</v>
      </c>
    </row>
    <row r="1198" spans="1:3" x14ac:dyDescent="0.35">
      <c r="A1198" t="s">
        <v>60</v>
      </c>
      <c r="B1198" t="s">
        <v>28</v>
      </c>
      <c r="C1198" t="s">
        <v>82</v>
      </c>
    </row>
    <row r="1199" spans="1:3" x14ac:dyDescent="0.35">
      <c r="A1199" t="s">
        <v>60</v>
      </c>
      <c r="B1199" t="s">
        <v>9</v>
      </c>
      <c r="C1199" t="s">
        <v>82</v>
      </c>
    </row>
    <row r="1200" spans="1:3" x14ac:dyDescent="0.35">
      <c r="A1200" t="s">
        <v>60</v>
      </c>
      <c r="B1200" t="s">
        <v>46</v>
      </c>
      <c r="C1200" t="s">
        <v>82</v>
      </c>
    </row>
    <row r="1201" spans="1:3" x14ac:dyDescent="0.35">
      <c r="A1201" t="s">
        <v>60</v>
      </c>
      <c r="B1201" t="s">
        <v>45</v>
      </c>
      <c r="C1201" t="s">
        <v>82</v>
      </c>
    </row>
    <row r="1202" spans="1:3" x14ac:dyDescent="0.35">
      <c r="A1202" t="s">
        <v>60</v>
      </c>
      <c r="B1202" t="s">
        <v>40</v>
      </c>
      <c r="C1202" t="s">
        <v>72</v>
      </c>
    </row>
    <row r="1203" spans="1:3" x14ac:dyDescent="0.35">
      <c r="A1203" t="s">
        <v>60</v>
      </c>
      <c r="B1203" t="s">
        <v>41</v>
      </c>
      <c r="C1203" t="s">
        <v>82</v>
      </c>
    </row>
    <row r="1204" spans="1:3" x14ac:dyDescent="0.35">
      <c r="A1204" t="s">
        <v>60</v>
      </c>
      <c r="B1204" t="s">
        <v>11</v>
      </c>
      <c r="C1204" t="s">
        <v>82</v>
      </c>
    </row>
    <row r="1205" spans="1:3" x14ac:dyDescent="0.35">
      <c r="A1205" t="s">
        <v>60</v>
      </c>
      <c r="B1205" t="s">
        <v>26</v>
      </c>
      <c r="C1205" t="s">
        <v>82</v>
      </c>
    </row>
    <row r="1206" spans="1:3" x14ac:dyDescent="0.35">
      <c r="A1206" t="s">
        <v>60</v>
      </c>
      <c r="B1206" t="s">
        <v>58</v>
      </c>
      <c r="C1206" t="s">
        <v>82</v>
      </c>
    </row>
    <row r="1207" spans="1:3" x14ac:dyDescent="0.35">
      <c r="A1207" t="s">
        <v>60</v>
      </c>
      <c r="B1207" t="s">
        <v>73</v>
      </c>
      <c r="C1207" t="s">
        <v>72</v>
      </c>
    </row>
    <row r="1208" spans="1:3" x14ac:dyDescent="0.35">
      <c r="A1208" t="s">
        <v>60</v>
      </c>
      <c r="B1208" t="s">
        <v>6</v>
      </c>
      <c r="C1208" t="s">
        <v>82</v>
      </c>
    </row>
    <row r="1209" spans="1:3" x14ac:dyDescent="0.35">
      <c r="A1209" t="s">
        <v>60</v>
      </c>
      <c r="B1209" t="s">
        <v>38</v>
      </c>
      <c r="C1209" t="s">
        <v>82</v>
      </c>
    </row>
    <row r="1210" spans="1:3" x14ac:dyDescent="0.35">
      <c r="A1210" t="s">
        <v>60</v>
      </c>
      <c r="B1210" t="s">
        <v>80</v>
      </c>
      <c r="C1210" t="s">
        <v>82</v>
      </c>
    </row>
    <row r="1211" spans="1:3" x14ac:dyDescent="0.35">
      <c r="A1211" t="s">
        <v>60</v>
      </c>
      <c r="B1211" t="s">
        <v>68</v>
      </c>
      <c r="C1211" t="s">
        <v>82</v>
      </c>
    </row>
    <row r="1212" spans="1:3" x14ac:dyDescent="0.35">
      <c r="A1212" t="s">
        <v>60</v>
      </c>
      <c r="B1212" t="s">
        <v>37</v>
      </c>
      <c r="C1212" t="s">
        <v>72</v>
      </c>
    </row>
    <row r="1213" spans="1:3" x14ac:dyDescent="0.35">
      <c r="A1213" t="s">
        <v>60</v>
      </c>
      <c r="B1213" t="s">
        <v>32</v>
      </c>
      <c r="C1213" t="s">
        <v>82</v>
      </c>
    </row>
    <row r="1214" spans="1:3" x14ac:dyDescent="0.35">
      <c r="A1214" t="s">
        <v>60</v>
      </c>
      <c r="B1214" t="s">
        <v>15</v>
      </c>
      <c r="C1214" t="s">
        <v>82</v>
      </c>
    </row>
    <row r="1215" spans="1:3" x14ac:dyDescent="0.35">
      <c r="A1215" t="s">
        <v>60</v>
      </c>
      <c r="B1215" t="s">
        <v>48</v>
      </c>
      <c r="C1215" t="s">
        <v>72</v>
      </c>
    </row>
    <row r="1216" spans="1:3" x14ac:dyDescent="0.35">
      <c r="A1216" t="s">
        <v>60</v>
      </c>
      <c r="B1216" t="s">
        <v>53</v>
      </c>
      <c r="C1216" t="s">
        <v>72</v>
      </c>
    </row>
    <row r="1217" spans="1:3" x14ac:dyDescent="0.35">
      <c r="A1217" t="s">
        <v>60</v>
      </c>
      <c r="B1217" t="s">
        <v>21</v>
      </c>
      <c r="C1217" t="s">
        <v>82</v>
      </c>
    </row>
    <row r="1218" spans="1:3" x14ac:dyDescent="0.35">
      <c r="A1218" t="s">
        <v>13</v>
      </c>
      <c r="B1218" t="s">
        <v>22</v>
      </c>
      <c r="C1218" t="s">
        <v>82</v>
      </c>
    </row>
    <row r="1219" spans="1:3" x14ac:dyDescent="0.35">
      <c r="A1219" t="s">
        <v>13</v>
      </c>
      <c r="B1219" t="s">
        <v>25</v>
      </c>
      <c r="C1219" t="s">
        <v>82</v>
      </c>
    </row>
    <row r="1220" spans="1:3" x14ac:dyDescent="0.35">
      <c r="A1220" t="s">
        <v>13</v>
      </c>
      <c r="B1220" t="s">
        <v>10</v>
      </c>
      <c r="C1220" t="s">
        <v>72</v>
      </c>
    </row>
    <row r="1221" spans="1:3" x14ac:dyDescent="0.35">
      <c r="A1221" t="s">
        <v>13</v>
      </c>
      <c r="B1221" t="s">
        <v>30</v>
      </c>
      <c r="C1221" t="s">
        <v>82</v>
      </c>
    </row>
    <row r="1222" spans="1:3" x14ac:dyDescent="0.35">
      <c r="A1222" t="s">
        <v>13</v>
      </c>
      <c r="B1222" t="s">
        <v>42</v>
      </c>
      <c r="C1222" t="s">
        <v>82</v>
      </c>
    </row>
    <row r="1223" spans="1:3" x14ac:dyDescent="0.35">
      <c r="A1223" t="s">
        <v>13</v>
      </c>
      <c r="B1223" t="s">
        <v>34</v>
      </c>
      <c r="C1223" t="s">
        <v>82</v>
      </c>
    </row>
    <row r="1224" spans="1:3" x14ac:dyDescent="0.35">
      <c r="A1224" t="s">
        <v>13</v>
      </c>
      <c r="B1224" t="s">
        <v>18</v>
      </c>
      <c r="C1224" t="s">
        <v>82</v>
      </c>
    </row>
    <row r="1225" spans="1:3" x14ac:dyDescent="0.35">
      <c r="A1225" t="s">
        <v>13</v>
      </c>
      <c r="B1225" t="s">
        <v>27</v>
      </c>
      <c r="C1225" t="s">
        <v>82</v>
      </c>
    </row>
    <row r="1226" spans="1:3" x14ac:dyDescent="0.35">
      <c r="A1226" t="s">
        <v>13</v>
      </c>
      <c r="B1226" t="s">
        <v>3</v>
      </c>
      <c r="C1226" t="s">
        <v>72</v>
      </c>
    </row>
    <row r="1227" spans="1:3" x14ac:dyDescent="0.35">
      <c r="A1227" t="s">
        <v>13</v>
      </c>
      <c r="B1227" t="s">
        <v>55</v>
      </c>
      <c r="C1227" t="s">
        <v>82</v>
      </c>
    </row>
    <row r="1228" spans="1:3" x14ac:dyDescent="0.35">
      <c r="A1228" t="s">
        <v>13</v>
      </c>
      <c r="B1228" t="s">
        <v>23</v>
      </c>
      <c r="C1228" t="s">
        <v>82</v>
      </c>
    </row>
    <row r="1229" spans="1:3" x14ac:dyDescent="0.35">
      <c r="A1229" t="s">
        <v>13</v>
      </c>
      <c r="B1229" t="s">
        <v>19</v>
      </c>
      <c r="C1229" t="s">
        <v>82</v>
      </c>
    </row>
    <row r="1230" spans="1:3" x14ac:dyDescent="0.35">
      <c r="A1230" t="s">
        <v>13</v>
      </c>
      <c r="B1230" t="s">
        <v>28</v>
      </c>
      <c r="C1230" t="s">
        <v>82</v>
      </c>
    </row>
    <row r="1231" spans="1:3" x14ac:dyDescent="0.35">
      <c r="A1231" t="s">
        <v>13</v>
      </c>
      <c r="B1231" t="s">
        <v>9</v>
      </c>
      <c r="C1231" t="s">
        <v>72</v>
      </c>
    </row>
    <row r="1232" spans="1:3" x14ac:dyDescent="0.35">
      <c r="A1232" t="s">
        <v>13</v>
      </c>
      <c r="B1232" t="s">
        <v>46</v>
      </c>
      <c r="C1232" t="s">
        <v>82</v>
      </c>
    </row>
    <row r="1233" spans="1:3" x14ac:dyDescent="0.35">
      <c r="A1233" t="s">
        <v>13</v>
      </c>
      <c r="B1233" t="s">
        <v>45</v>
      </c>
      <c r="C1233" t="s">
        <v>82</v>
      </c>
    </row>
    <row r="1234" spans="1:3" x14ac:dyDescent="0.35">
      <c r="A1234" t="s">
        <v>13</v>
      </c>
      <c r="B1234" t="s">
        <v>40</v>
      </c>
      <c r="C1234" t="s">
        <v>72</v>
      </c>
    </row>
    <row r="1235" spans="1:3" x14ac:dyDescent="0.35">
      <c r="A1235" t="s">
        <v>13</v>
      </c>
      <c r="B1235" t="s">
        <v>41</v>
      </c>
      <c r="C1235" t="s">
        <v>82</v>
      </c>
    </row>
    <row r="1236" spans="1:3" x14ac:dyDescent="0.35">
      <c r="A1236" t="s">
        <v>13</v>
      </c>
      <c r="B1236" t="s">
        <v>11</v>
      </c>
      <c r="C1236" t="s">
        <v>82</v>
      </c>
    </row>
    <row r="1237" spans="1:3" x14ac:dyDescent="0.35">
      <c r="A1237" t="s">
        <v>13</v>
      </c>
      <c r="B1237" t="s">
        <v>26</v>
      </c>
      <c r="C1237" t="s">
        <v>82</v>
      </c>
    </row>
    <row r="1238" spans="1:3" x14ac:dyDescent="0.35">
      <c r="A1238" t="s">
        <v>13</v>
      </c>
      <c r="B1238" t="s">
        <v>58</v>
      </c>
      <c r="C1238" t="s">
        <v>82</v>
      </c>
    </row>
    <row r="1239" spans="1:3" x14ac:dyDescent="0.35">
      <c r="A1239" t="s">
        <v>13</v>
      </c>
      <c r="B1239" t="s">
        <v>73</v>
      </c>
      <c r="C1239" t="s">
        <v>72</v>
      </c>
    </row>
    <row r="1240" spans="1:3" x14ac:dyDescent="0.35">
      <c r="A1240" t="s">
        <v>13</v>
      </c>
      <c r="B1240" t="s">
        <v>6</v>
      </c>
      <c r="C1240" t="s">
        <v>82</v>
      </c>
    </row>
    <row r="1241" spans="1:3" x14ac:dyDescent="0.35">
      <c r="A1241" t="s">
        <v>13</v>
      </c>
      <c r="B1241" t="s">
        <v>38</v>
      </c>
      <c r="C1241" t="s">
        <v>82</v>
      </c>
    </row>
    <row r="1242" spans="1:3" x14ac:dyDescent="0.35">
      <c r="A1242" t="s">
        <v>13</v>
      </c>
      <c r="B1242" t="s">
        <v>80</v>
      </c>
      <c r="C1242" t="s">
        <v>82</v>
      </c>
    </row>
    <row r="1243" spans="1:3" x14ac:dyDescent="0.35">
      <c r="A1243" t="s">
        <v>13</v>
      </c>
      <c r="B1243" t="s">
        <v>68</v>
      </c>
      <c r="C1243" t="s">
        <v>72</v>
      </c>
    </row>
    <row r="1244" spans="1:3" x14ac:dyDescent="0.35">
      <c r="A1244" t="s">
        <v>13</v>
      </c>
      <c r="B1244" t="s">
        <v>37</v>
      </c>
      <c r="C1244" t="s">
        <v>82</v>
      </c>
    </row>
    <row r="1245" spans="1:3" x14ac:dyDescent="0.35">
      <c r="A1245" t="s">
        <v>13</v>
      </c>
      <c r="B1245" t="s">
        <v>32</v>
      </c>
      <c r="C1245" t="s">
        <v>82</v>
      </c>
    </row>
    <row r="1246" spans="1:3" x14ac:dyDescent="0.35">
      <c r="A1246" t="s">
        <v>13</v>
      </c>
      <c r="B1246" t="s">
        <v>15</v>
      </c>
      <c r="C1246" t="s">
        <v>72</v>
      </c>
    </row>
    <row r="1247" spans="1:3" x14ac:dyDescent="0.35">
      <c r="A1247" t="s">
        <v>13</v>
      </c>
      <c r="B1247" t="s">
        <v>48</v>
      </c>
      <c r="C1247" t="s">
        <v>82</v>
      </c>
    </row>
    <row r="1248" spans="1:3" x14ac:dyDescent="0.35">
      <c r="A1248" t="s">
        <v>13</v>
      </c>
      <c r="B1248" t="s">
        <v>53</v>
      </c>
      <c r="C1248" t="s">
        <v>72</v>
      </c>
    </row>
    <row r="1249" spans="1:3" x14ac:dyDescent="0.35">
      <c r="A1249" t="s">
        <v>13</v>
      </c>
      <c r="B1249" t="s">
        <v>21</v>
      </c>
      <c r="C1249" t="s">
        <v>82</v>
      </c>
    </row>
    <row r="1250" spans="1:3" x14ac:dyDescent="0.35">
      <c r="A1250" t="s">
        <v>63</v>
      </c>
      <c r="B1250" t="s">
        <v>22</v>
      </c>
      <c r="C1250" t="s">
        <v>82</v>
      </c>
    </row>
    <row r="1251" spans="1:3" x14ac:dyDescent="0.35">
      <c r="A1251" t="s">
        <v>63</v>
      </c>
      <c r="B1251" t="s">
        <v>25</v>
      </c>
      <c r="C1251" t="s">
        <v>72</v>
      </c>
    </row>
    <row r="1252" spans="1:3" x14ac:dyDescent="0.35">
      <c r="A1252" t="s">
        <v>63</v>
      </c>
      <c r="B1252" t="s">
        <v>10</v>
      </c>
      <c r="C1252" t="s">
        <v>82</v>
      </c>
    </row>
    <row r="1253" spans="1:3" x14ac:dyDescent="0.35">
      <c r="A1253" t="s">
        <v>63</v>
      </c>
      <c r="B1253" t="s">
        <v>30</v>
      </c>
      <c r="C1253" t="s">
        <v>82</v>
      </c>
    </row>
    <row r="1254" spans="1:3" x14ac:dyDescent="0.35">
      <c r="A1254" t="s">
        <v>63</v>
      </c>
      <c r="B1254" t="s">
        <v>42</v>
      </c>
      <c r="C1254" t="s">
        <v>82</v>
      </c>
    </row>
    <row r="1255" spans="1:3" x14ac:dyDescent="0.35">
      <c r="A1255" t="s">
        <v>63</v>
      </c>
      <c r="B1255" t="s">
        <v>34</v>
      </c>
      <c r="C1255" t="s">
        <v>82</v>
      </c>
    </row>
    <row r="1256" spans="1:3" x14ac:dyDescent="0.35">
      <c r="A1256" t="s">
        <v>63</v>
      </c>
      <c r="B1256" t="s">
        <v>18</v>
      </c>
      <c r="C1256" t="s">
        <v>72</v>
      </c>
    </row>
    <row r="1257" spans="1:3" x14ac:dyDescent="0.35">
      <c r="A1257" t="s">
        <v>63</v>
      </c>
      <c r="B1257" t="s">
        <v>27</v>
      </c>
      <c r="C1257" t="s">
        <v>82</v>
      </c>
    </row>
    <row r="1258" spans="1:3" x14ac:dyDescent="0.35">
      <c r="A1258" t="s">
        <v>63</v>
      </c>
      <c r="B1258" t="s">
        <v>3</v>
      </c>
      <c r="C1258" t="s">
        <v>82</v>
      </c>
    </row>
    <row r="1259" spans="1:3" x14ac:dyDescent="0.35">
      <c r="A1259" t="s">
        <v>63</v>
      </c>
      <c r="B1259" t="s">
        <v>55</v>
      </c>
      <c r="C1259" t="s">
        <v>82</v>
      </c>
    </row>
    <row r="1260" spans="1:3" x14ac:dyDescent="0.35">
      <c r="A1260" t="s">
        <v>63</v>
      </c>
      <c r="B1260" t="s">
        <v>23</v>
      </c>
      <c r="C1260" t="s">
        <v>82</v>
      </c>
    </row>
    <row r="1261" spans="1:3" x14ac:dyDescent="0.35">
      <c r="A1261" t="s">
        <v>63</v>
      </c>
      <c r="B1261" t="s">
        <v>19</v>
      </c>
      <c r="C1261" t="s">
        <v>72</v>
      </c>
    </row>
    <row r="1262" spans="1:3" x14ac:dyDescent="0.35">
      <c r="A1262" t="s">
        <v>63</v>
      </c>
      <c r="B1262" t="s">
        <v>28</v>
      </c>
      <c r="C1262" t="s">
        <v>82</v>
      </c>
    </row>
    <row r="1263" spans="1:3" x14ac:dyDescent="0.35">
      <c r="A1263" t="s">
        <v>63</v>
      </c>
      <c r="B1263" t="s">
        <v>9</v>
      </c>
      <c r="C1263" t="s">
        <v>82</v>
      </c>
    </row>
    <row r="1264" spans="1:3" x14ac:dyDescent="0.35">
      <c r="A1264" t="s">
        <v>63</v>
      </c>
      <c r="B1264" t="s">
        <v>46</v>
      </c>
      <c r="C1264" t="s">
        <v>82</v>
      </c>
    </row>
    <row r="1265" spans="1:3" x14ac:dyDescent="0.35">
      <c r="A1265" t="s">
        <v>63</v>
      </c>
      <c r="B1265" t="s">
        <v>45</v>
      </c>
      <c r="C1265" t="s">
        <v>82</v>
      </c>
    </row>
    <row r="1266" spans="1:3" x14ac:dyDescent="0.35">
      <c r="A1266" t="s">
        <v>63</v>
      </c>
      <c r="B1266" t="s">
        <v>40</v>
      </c>
      <c r="C1266" t="s">
        <v>72</v>
      </c>
    </row>
    <row r="1267" spans="1:3" x14ac:dyDescent="0.35">
      <c r="A1267" t="s">
        <v>63</v>
      </c>
      <c r="B1267" t="s">
        <v>41</v>
      </c>
      <c r="C1267" t="s">
        <v>82</v>
      </c>
    </row>
    <row r="1268" spans="1:3" x14ac:dyDescent="0.35">
      <c r="A1268" t="s">
        <v>63</v>
      </c>
      <c r="B1268" t="s">
        <v>11</v>
      </c>
      <c r="C1268" t="s">
        <v>82</v>
      </c>
    </row>
    <row r="1269" spans="1:3" x14ac:dyDescent="0.35">
      <c r="A1269" t="s">
        <v>63</v>
      </c>
      <c r="B1269" t="s">
        <v>26</v>
      </c>
      <c r="C1269" t="s">
        <v>82</v>
      </c>
    </row>
    <row r="1270" spans="1:3" x14ac:dyDescent="0.35">
      <c r="A1270" t="s">
        <v>63</v>
      </c>
      <c r="B1270" t="s">
        <v>58</v>
      </c>
      <c r="C1270" t="s">
        <v>82</v>
      </c>
    </row>
    <row r="1271" spans="1:3" x14ac:dyDescent="0.35">
      <c r="A1271" t="s">
        <v>63</v>
      </c>
      <c r="B1271" t="s">
        <v>73</v>
      </c>
      <c r="C1271" t="s">
        <v>72</v>
      </c>
    </row>
    <row r="1272" spans="1:3" x14ac:dyDescent="0.35">
      <c r="A1272" t="s">
        <v>63</v>
      </c>
      <c r="B1272" t="s">
        <v>6</v>
      </c>
      <c r="C1272" t="s">
        <v>82</v>
      </c>
    </row>
    <row r="1273" spans="1:3" x14ac:dyDescent="0.35">
      <c r="A1273" t="s">
        <v>63</v>
      </c>
      <c r="B1273" t="s">
        <v>38</v>
      </c>
      <c r="C1273" t="s">
        <v>82</v>
      </c>
    </row>
    <row r="1274" spans="1:3" x14ac:dyDescent="0.35">
      <c r="A1274" t="s">
        <v>63</v>
      </c>
      <c r="B1274" t="s">
        <v>80</v>
      </c>
      <c r="C1274" t="s">
        <v>82</v>
      </c>
    </row>
    <row r="1275" spans="1:3" x14ac:dyDescent="0.35">
      <c r="A1275" t="s">
        <v>63</v>
      </c>
      <c r="B1275" t="s">
        <v>68</v>
      </c>
      <c r="C1275" t="s">
        <v>72</v>
      </c>
    </row>
    <row r="1276" spans="1:3" x14ac:dyDescent="0.35">
      <c r="A1276" t="s">
        <v>63</v>
      </c>
      <c r="B1276" t="s">
        <v>37</v>
      </c>
      <c r="C1276" t="s">
        <v>82</v>
      </c>
    </row>
    <row r="1277" spans="1:3" x14ac:dyDescent="0.35">
      <c r="A1277" t="s">
        <v>63</v>
      </c>
      <c r="B1277" t="s">
        <v>32</v>
      </c>
      <c r="C1277" t="s">
        <v>82</v>
      </c>
    </row>
    <row r="1278" spans="1:3" x14ac:dyDescent="0.35">
      <c r="A1278" t="s">
        <v>63</v>
      </c>
      <c r="B1278" t="s">
        <v>15</v>
      </c>
      <c r="C1278" t="s">
        <v>72</v>
      </c>
    </row>
    <row r="1279" spans="1:3" x14ac:dyDescent="0.35">
      <c r="A1279" t="s">
        <v>63</v>
      </c>
      <c r="B1279" t="s">
        <v>48</v>
      </c>
      <c r="C1279" t="s">
        <v>82</v>
      </c>
    </row>
    <row r="1280" spans="1:3" x14ac:dyDescent="0.35">
      <c r="A1280" t="s">
        <v>63</v>
      </c>
      <c r="B1280" t="s">
        <v>53</v>
      </c>
      <c r="C1280" t="s">
        <v>72</v>
      </c>
    </row>
    <row r="1281" spans="1:3" x14ac:dyDescent="0.35">
      <c r="A1281" t="s">
        <v>63</v>
      </c>
      <c r="B1281" t="s">
        <v>21</v>
      </c>
      <c r="C1281" t="s">
        <v>82</v>
      </c>
    </row>
    <row r="1282" spans="1:3" x14ac:dyDescent="0.35">
      <c r="A1282" t="s">
        <v>64</v>
      </c>
      <c r="B1282" t="s">
        <v>22</v>
      </c>
      <c r="C1282" t="s">
        <v>82</v>
      </c>
    </row>
    <row r="1283" spans="1:3" x14ac:dyDescent="0.35">
      <c r="A1283" t="s">
        <v>64</v>
      </c>
      <c r="B1283" t="s">
        <v>25</v>
      </c>
      <c r="C1283" t="s">
        <v>72</v>
      </c>
    </row>
    <row r="1284" spans="1:3" x14ac:dyDescent="0.35">
      <c r="A1284" t="s">
        <v>64</v>
      </c>
      <c r="B1284" t="s">
        <v>10</v>
      </c>
      <c r="C1284" t="s">
        <v>82</v>
      </c>
    </row>
    <row r="1285" spans="1:3" x14ac:dyDescent="0.35">
      <c r="A1285" t="s">
        <v>64</v>
      </c>
      <c r="B1285" t="s">
        <v>30</v>
      </c>
      <c r="C1285" t="s">
        <v>82</v>
      </c>
    </row>
    <row r="1286" spans="1:3" x14ac:dyDescent="0.35">
      <c r="A1286" t="s">
        <v>64</v>
      </c>
      <c r="B1286" t="s">
        <v>42</v>
      </c>
      <c r="C1286" t="s">
        <v>82</v>
      </c>
    </row>
    <row r="1287" spans="1:3" x14ac:dyDescent="0.35">
      <c r="A1287" t="s">
        <v>64</v>
      </c>
      <c r="B1287" t="s">
        <v>34</v>
      </c>
      <c r="C1287" t="s">
        <v>82</v>
      </c>
    </row>
    <row r="1288" spans="1:3" x14ac:dyDescent="0.35">
      <c r="A1288" t="s">
        <v>64</v>
      </c>
      <c r="B1288" t="s">
        <v>18</v>
      </c>
      <c r="C1288" t="s">
        <v>72</v>
      </c>
    </row>
    <row r="1289" spans="1:3" x14ac:dyDescent="0.35">
      <c r="A1289" t="s">
        <v>64</v>
      </c>
      <c r="B1289" t="s">
        <v>27</v>
      </c>
      <c r="C1289" t="s">
        <v>82</v>
      </c>
    </row>
    <row r="1290" spans="1:3" x14ac:dyDescent="0.35">
      <c r="A1290" t="s">
        <v>64</v>
      </c>
      <c r="B1290" t="s">
        <v>3</v>
      </c>
      <c r="C1290" t="s">
        <v>82</v>
      </c>
    </row>
    <row r="1291" spans="1:3" x14ac:dyDescent="0.35">
      <c r="A1291" t="s">
        <v>64</v>
      </c>
      <c r="B1291" t="s">
        <v>55</v>
      </c>
      <c r="C1291" t="s">
        <v>82</v>
      </c>
    </row>
    <row r="1292" spans="1:3" x14ac:dyDescent="0.35">
      <c r="A1292" t="s">
        <v>64</v>
      </c>
      <c r="B1292" t="s">
        <v>23</v>
      </c>
      <c r="C1292" t="s">
        <v>72</v>
      </c>
    </row>
    <row r="1293" spans="1:3" x14ac:dyDescent="0.35">
      <c r="A1293" t="s">
        <v>64</v>
      </c>
      <c r="B1293" t="s">
        <v>19</v>
      </c>
      <c r="C1293" t="s">
        <v>82</v>
      </c>
    </row>
    <row r="1294" spans="1:3" x14ac:dyDescent="0.35">
      <c r="A1294" t="s">
        <v>64</v>
      </c>
      <c r="B1294" t="s">
        <v>28</v>
      </c>
      <c r="C1294" t="s">
        <v>82</v>
      </c>
    </row>
    <row r="1295" spans="1:3" x14ac:dyDescent="0.35">
      <c r="A1295" t="s">
        <v>64</v>
      </c>
      <c r="B1295" t="s">
        <v>9</v>
      </c>
      <c r="C1295" t="s">
        <v>82</v>
      </c>
    </row>
    <row r="1296" spans="1:3" x14ac:dyDescent="0.35">
      <c r="A1296" t="s">
        <v>64</v>
      </c>
      <c r="B1296" t="s">
        <v>46</v>
      </c>
      <c r="C1296" t="s">
        <v>82</v>
      </c>
    </row>
    <row r="1297" spans="1:3" x14ac:dyDescent="0.35">
      <c r="A1297" t="s">
        <v>64</v>
      </c>
      <c r="B1297" t="s">
        <v>45</v>
      </c>
      <c r="C1297" t="s">
        <v>82</v>
      </c>
    </row>
    <row r="1298" spans="1:3" x14ac:dyDescent="0.35">
      <c r="A1298" t="s">
        <v>64</v>
      </c>
      <c r="B1298" t="s">
        <v>40</v>
      </c>
      <c r="C1298" t="s">
        <v>72</v>
      </c>
    </row>
    <row r="1299" spans="1:3" x14ac:dyDescent="0.35">
      <c r="A1299" t="s">
        <v>64</v>
      </c>
      <c r="B1299" t="s">
        <v>41</v>
      </c>
      <c r="C1299" t="s">
        <v>82</v>
      </c>
    </row>
    <row r="1300" spans="1:3" x14ac:dyDescent="0.35">
      <c r="A1300" t="s">
        <v>64</v>
      </c>
      <c r="B1300" t="s">
        <v>11</v>
      </c>
      <c r="C1300" t="s">
        <v>82</v>
      </c>
    </row>
    <row r="1301" spans="1:3" x14ac:dyDescent="0.35">
      <c r="A1301" t="s">
        <v>64</v>
      </c>
      <c r="B1301" t="s">
        <v>26</v>
      </c>
      <c r="C1301" t="s">
        <v>82</v>
      </c>
    </row>
    <row r="1302" spans="1:3" x14ac:dyDescent="0.35">
      <c r="A1302" t="s">
        <v>64</v>
      </c>
      <c r="B1302" t="s">
        <v>58</v>
      </c>
      <c r="C1302" t="s">
        <v>72</v>
      </c>
    </row>
    <row r="1303" spans="1:3" x14ac:dyDescent="0.35">
      <c r="A1303" t="s">
        <v>64</v>
      </c>
      <c r="B1303" t="s">
        <v>73</v>
      </c>
      <c r="C1303" t="s">
        <v>82</v>
      </c>
    </row>
    <row r="1304" spans="1:3" x14ac:dyDescent="0.35">
      <c r="A1304" t="s">
        <v>64</v>
      </c>
      <c r="B1304" t="s">
        <v>6</v>
      </c>
      <c r="C1304" t="s">
        <v>82</v>
      </c>
    </row>
    <row r="1305" spans="1:3" x14ac:dyDescent="0.35">
      <c r="A1305" t="s">
        <v>64</v>
      </c>
      <c r="B1305" t="s">
        <v>38</v>
      </c>
      <c r="C1305" t="s">
        <v>82</v>
      </c>
    </row>
    <row r="1306" spans="1:3" x14ac:dyDescent="0.35">
      <c r="A1306" t="s">
        <v>64</v>
      </c>
      <c r="B1306" t="s">
        <v>80</v>
      </c>
      <c r="C1306" t="s">
        <v>82</v>
      </c>
    </row>
    <row r="1307" spans="1:3" x14ac:dyDescent="0.35">
      <c r="A1307" t="s">
        <v>64</v>
      </c>
      <c r="B1307" t="s">
        <v>68</v>
      </c>
      <c r="C1307" t="s">
        <v>82</v>
      </c>
    </row>
    <row r="1308" spans="1:3" x14ac:dyDescent="0.35">
      <c r="A1308" t="s">
        <v>64</v>
      </c>
      <c r="B1308" t="s">
        <v>37</v>
      </c>
      <c r="C1308" t="s">
        <v>72</v>
      </c>
    </row>
    <row r="1309" spans="1:3" x14ac:dyDescent="0.35">
      <c r="A1309" t="s">
        <v>64</v>
      </c>
      <c r="B1309" t="s">
        <v>32</v>
      </c>
      <c r="C1309" t="s">
        <v>82</v>
      </c>
    </row>
    <row r="1310" spans="1:3" x14ac:dyDescent="0.35">
      <c r="A1310" t="s">
        <v>64</v>
      </c>
      <c r="B1310" t="s">
        <v>15</v>
      </c>
      <c r="C1310" t="s">
        <v>82</v>
      </c>
    </row>
    <row r="1311" spans="1:3" x14ac:dyDescent="0.35">
      <c r="A1311" t="s">
        <v>64</v>
      </c>
      <c r="B1311" t="s">
        <v>48</v>
      </c>
      <c r="C1311" t="s">
        <v>72</v>
      </c>
    </row>
    <row r="1312" spans="1:3" x14ac:dyDescent="0.35">
      <c r="A1312" t="s">
        <v>64</v>
      </c>
      <c r="B1312" t="s">
        <v>53</v>
      </c>
      <c r="C1312" t="s">
        <v>82</v>
      </c>
    </row>
    <row r="1313" spans="1:3" x14ac:dyDescent="0.35">
      <c r="A1313" t="s">
        <v>64</v>
      </c>
      <c r="B1313" t="s">
        <v>21</v>
      </c>
      <c r="C1313" t="s">
        <v>72</v>
      </c>
    </row>
    <row r="1314" spans="1:3" x14ac:dyDescent="0.35">
      <c r="A1314" t="s">
        <v>0</v>
      </c>
      <c r="B1314" t="s">
        <v>22</v>
      </c>
      <c r="C1314" t="s">
        <v>72</v>
      </c>
    </row>
    <row r="1315" spans="1:3" x14ac:dyDescent="0.35">
      <c r="A1315" t="s">
        <v>0</v>
      </c>
      <c r="B1315" t="s">
        <v>25</v>
      </c>
      <c r="C1315" t="s">
        <v>82</v>
      </c>
    </row>
    <row r="1316" spans="1:3" x14ac:dyDescent="0.35">
      <c r="A1316" t="s">
        <v>0</v>
      </c>
      <c r="B1316" t="s">
        <v>10</v>
      </c>
      <c r="C1316" t="s">
        <v>82</v>
      </c>
    </row>
    <row r="1317" spans="1:3" x14ac:dyDescent="0.35">
      <c r="A1317" t="s">
        <v>0</v>
      </c>
      <c r="B1317" t="s">
        <v>30</v>
      </c>
      <c r="C1317" t="s">
        <v>82</v>
      </c>
    </row>
    <row r="1318" spans="1:3" x14ac:dyDescent="0.35">
      <c r="A1318" t="s">
        <v>0</v>
      </c>
      <c r="B1318" t="s">
        <v>42</v>
      </c>
      <c r="C1318" t="s">
        <v>82</v>
      </c>
    </row>
    <row r="1319" spans="1:3" x14ac:dyDescent="0.35">
      <c r="A1319" t="s">
        <v>0</v>
      </c>
      <c r="B1319" t="s">
        <v>34</v>
      </c>
      <c r="C1319" t="s">
        <v>72</v>
      </c>
    </row>
    <row r="1320" spans="1:3" x14ac:dyDescent="0.35">
      <c r="A1320" t="s">
        <v>0</v>
      </c>
      <c r="B1320" t="s">
        <v>18</v>
      </c>
      <c r="C1320" t="s">
        <v>82</v>
      </c>
    </row>
    <row r="1321" spans="1:3" x14ac:dyDescent="0.35">
      <c r="A1321" t="s">
        <v>0</v>
      </c>
      <c r="B1321" t="s">
        <v>27</v>
      </c>
      <c r="C1321" t="s">
        <v>82</v>
      </c>
    </row>
    <row r="1322" spans="1:3" x14ac:dyDescent="0.35">
      <c r="A1322" t="s">
        <v>0</v>
      </c>
      <c r="B1322" t="s">
        <v>3</v>
      </c>
      <c r="C1322" t="s">
        <v>82</v>
      </c>
    </row>
    <row r="1323" spans="1:3" x14ac:dyDescent="0.35">
      <c r="A1323" t="s">
        <v>0</v>
      </c>
      <c r="B1323" t="s">
        <v>55</v>
      </c>
      <c r="C1323" t="s">
        <v>82</v>
      </c>
    </row>
    <row r="1324" spans="1:3" x14ac:dyDescent="0.35">
      <c r="A1324" t="s">
        <v>0</v>
      </c>
      <c r="B1324" t="s">
        <v>23</v>
      </c>
      <c r="C1324" t="s">
        <v>82</v>
      </c>
    </row>
    <row r="1325" spans="1:3" x14ac:dyDescent="0.35">
      <c r="A1325" t="s">
        <v>0</v>
      </c>
      <c r="B1325" t="s">
        <v>19</v>
      </c>
      <c r="C1325" t="s">
        <v>82</v>
      </c>
    </row>
    <row r="1326" spans="1:3" x14ac:dyDescent="0.35">
      <c r="A1326" t="s">
        <v>0</v>
      </c>
      <c r="B1326" t="s">
        <v>28</v>
      </c>
      <c r="C1326" t="s">
        <v>82</v>
      </c>
    </row>
    <row r="1327" spans="1:3" x14ac:dyDescent="0.35">
      <c r="A1327" t="s">
        <v>0</v>
      </c>
      <c r="B1327" t="s">
        <v>9</v>
      </c>
      <c r="C1327" t="s">
        <v>82</v>
      </c>
    </row>
    <row r="1328" spans="1:3" x14ac:dyDescent="0.35">
      <c r="A1328" t="s">
        <v>0</v>
      </c>
      <c r="B1328" t="s">
        <v>46</v>
      </c>
      <c r="C1328" t="s">
        <v>72</v>
      </c>
    </row>
    <row r="1329" spans="1:3" x14ac:dyDescent="0.35">
      <c r="A1329" t="s">
        <v>0</v>
      </c>
      <c r="B1329" t="s">
        <v>45</v>
      </c>
      <c r="C1329" t="s">
        <v>82</v>
      </c>
    </row>
    <row r="1330" spans="1:3" x14ac:dyDescent="0.35">
      <c r="A1330" t="s">
        <v>0</v>
      </c>
      <c r="B1330" t="s">
        <v>40</v>
      </c>
      <c r="C1330" t="s">
        <v>82</v>
      </c>
    </row>
    <row r="1331" spans="1:3" x14ac:dyDescent="0.35">
      <c r="A1331" t="s">
        <v>0</v>
      </c>
      <c r="B1331" t="s">
        <v>41</v>
      </c>
      <c r="C1331" t="s">
        <v>82</v>
      </c>
    </row>
    <row r="1332" spans="1:3" x14ac:dyDescent="0.35">
      <c r="A1332" t="s">
        <v>0</v>
      </c>
      <c r="B1332" t="s">
        <v>11</v>
      </c>
      <c r="C1332" t="s">
        <v>82</v>
      </c>
    </row>
    <row r="1333" spans="1:3" x14ac:dyDescent="0.35">
      <c r="A1333" t="s">
        <v>0</v>
      </c>
      <c r="B1333" t="s">
        <v>26</v>
      </c>
      <c r="C1333" t="s">
        <v>72</v>
      </c>
    </row>
    <row r="1334" spans="1:3" x14ac:dyDescent="0.35">
      <c r="A1334" t="s">
        <v>0</v>
      </c>
      <c r="B1334" t="s">
        <v>58</v>
      </c>
      <c r="C1334" t="s">
        <v>72</v>
      </c>
    </row>
    <row r="1335" spans="1:3" x14ac:dyDescent="0.35">
      <c r="A1335" t="s">
        <v>0</v>
      </c>
      <c r="B1335" t="s">
        <v>73</v>
      </c>
      <c r="C1335" t="s">
        <v>82</v>
      </c>
    </row>
    <row r="1336" spans="1:3" x14ac:dyDescent="0.35">
      <c r="A1336" t="s">
        <v>0</v>
      </c>
      <c r="B1336" t="s">
        <v>6</v>
      </c>
      <c r="C1336" t="s">
        <v>82</v>
      </c>
    </row>
    <row r="1337" spans="1:3" x14ac:dyDescent="0.35">
      <c r="A1337" t="s">
        <v>0</v>
      </c>
      <c r="B1337" t="s">
        <v>38</v>
      </c>
      <c r="C1337" t="s">
        <v>82</v>
      </c>
    </row>
    <row r="1338" spans="1:3" x14ac:dyDescent="0.35">
      <c r="A1338" t="s">
        <v>0</v>
      </c>
      <c r="B1338" t="s">
        <v>80</v>
      </c>
      <c r="C1338" t="s">
        <v>82</v>
      </c>
    </row>
    <row r="1339" spans="1:3" x14ac:dyDescent="0.35">
      <c r="A1339" t="s">
        <v>0</v>
      </c>
      <c r="B1339" t="s">
        <v>68</v>
      </c>
      <c r="C1339" t="s">
        <v>82</v>
      </c>
    </row>
    <row r="1340" spans="1:3" x14ac:dyDescent="0.35">
      <c r="A1340" t="s">
        <v>0</v>
      </c>
      <c r="B1340" t="s">
        <v>37</v>
      </c>
      <c r="C1340" t="s">
        <v>72</v>
      </c>
    </row>
    <row r="1341" spans="1:3" x14ac:dyDescent="0.35">
      <c r="A1341" t="s">
        <v>0</v>
      </c>
      <c r="B1341" t="s">
        <v>32</v>
      </c>
      <c r="C1341" t="s">
        <v>82</v>
      </c>
    </row>
    <row r="1342" spans="1:3" x14ac:dyDescent="0.35">
      <c r="A1342" t="s">
        <v>0</v>
      </c>
      <c r="B1342" t="s">
        <v>15</v>
      </c>
      <c r="C1342" t="s">
        <v>82</v>
      </c>
    </row>
    <row r="1343" spans="1:3" x14ac:dyDescent="0.35">
      <c r="A1343" t="s">
        <v>0</v>
      </c>
      <c r="B1343" t="s">
        <v>48</v>
      </c>
      <c r="C1343" t="s">
        <v>72</v>
      </c>
    </row>
    <row r="1344" spans="1:3" x14ac:dyDescent="0.35">
      <c r="A1344" t="s">
        <v>0</v>
      </c>
      <c r="B1344" t="s">
        <v>53</v>
      </c>
      <c r="C1344" t="s">
        <v>72</v>
      </c>
    </row>
    <row r="1345" spans="1:3" x14ac:dyDescent="0.35">
      <c r="A1345" t="s">
        <v>0</v>
      </c>
      <c r="B1345" t="s">
        <v>21</v>
      </c>
      <c r="C1345" t="s">
        <v>82</v>
      </c>
    </row>
    <row r="1346" spans="1:3" x14ac:dyDescent="0.35">
      <c r="A1346" t="s">
        <v>59</v>
      </c>
      <c r="B1346" t="s">
        <v>22</v>
      </c>
      <c r="C1346" t="s">
        <v>82</v>
      </c>
    </row>
    <row r="1347" spans="1:3" x14ac:dyDescent="0.35">
      <c r="A1347" t="s">
        <v>59</v>
      </c>
      <c r="B1347" t="s">
        <v>25</v>
      </c>
      <c r="C1347" t="s">
        <v>72</v>
      </c>
    </row>
    <row r="1348" spans="1:3" x14ac:dyDescent="0.35">
      <c r="A1348" t="s">
        <v>59</v>
      </c>
      <c r="B1348" t="s">
        <v>10</v>
      </c>
      <c r="C1348" t="s">
        <v>82</v>
      </c>
    </row>
    <row r="1349" spans="1:3" x14ac:dyDescent="0.35">
      <c r="A1349" t="s">
        <v>59</v>
      </c>
      <c r="B1349" t="s">
        <v>30</v>
      </c>
      <c r="C1349" t="s">
        <v>82</v>
      </c>
    </row>
    <row r="1350" spans="1:3" x14ac:dyDescent="0.35">
      <c r="A1350" t="s">
        <v>59</v>
      </c>
      <c r="B1350" t="s">
        <v>42</v>
      </c>
      <c r="C1350" t="s">
        <v>82</v>
      </c>
    </row>
    <row r="1351" spans="1:3" x14ac:dyDescent="0.35">
      <c r="A1351" t="s">
        <v>59</v>
      </c>
      <c r="B1351" t="s">
        <v>34</v>
      </c>
      <c r="C1351" t="s">
        <v>82</v>
      </c>
    </row>
    <row r="1352" spans="1:3" x14ac:dyDescent="0.35">
      <c r="A1352" t="s">
        <v>59</v>
      </c>
      <c r="B1352" t="s">
        <v>18</v>
      </c>
      <c r="C1352" t="s">
        <v>72</v>
      </c>
    </row>
    <row r="1353" spans="1:3" x14ac:dyDescent="0.35">
      <c r="A1353" t="s">
        <v>59</v>
      </c>
      <c r="B1353" t="s">
        <v>27</v>
      </c>
      <c r="C1353" t="s">
        <v>82</v>
      </c>
    </row>
    <row r="1354" spans="1:3" x14ac:dyDescent="0.35">
      <c r="A1354" t="s">
        <v>59</v>
      </c>
      <c r="B1354" t="s">
        <v>3</v>
      </c>
      <c r="C1354" t="s">
        <v>82</v>
      </c>
    </row>
    <row r="1355" spans="1:3" x14ac:dyDescent="0.35">
      <c r="A1355" t="s">
        <v>59</v>
      </c>
      <c r="B1355" t="s">
        <v>55</v>
      </c>
      <c r="C1355" t="s">
        <v>82</v>
      </c>
    </row>
    <row r="1356" spans="1:3" x14ac:dyDescent="0.35">
      <c r="A1356" t="s">
        <v>59</v>
      </c>
      <c r="B1356" t="s">
        <v>23</v>
      </c>
      <c r="C1356" t="s">
        <v>82</v>
      </c>
    </row>
    <row r="1357" spans="1:3" x14ac:dyDescent="0.35">
      <c r="A1357" t="s">
        <v>59</v>
      </c>
      <c r="B1357" t="s">
        <v>19</v>
      </c>
      <c r="C1357" t="s">
        <v>72</v>
      </c>
    </row>
    <row r="1358" spans="1:3" x14ac:dyDescent="0.35">
      <c r="A1358" t="s">
        <v>59</v>
      </c>
      <c r="B1358" t="s">
        <v>28</v>
      </c>
      <c r="C1358" t="s">
        <v>82</v>
      </c>
    </row>
    <row r="1359" spans="1:3" x14ac:dyDescent="0.35">
      <c r="A1359" t="s">
        <v>59</v>
      </c>
      <c r="B1359" t="s">
        <v>9</v>
      </c>
      <c r="C1359" t="s">
        <v>82</v>
      </c>
    </row>
    <row r="1360" spans="1:3" x14ac:dyDescent="0.35">
      <c r="A1360" t="s">
        <v>59</v>
      </c>
      <c r="B1360" t="s">
        <v>46</v>
      </c>
      <c r="C1360" t="s">
        <v>82</v>
      </c>
    </row>
    <row r="1361" spans="1:3" x14ac:dyDescent="0.35">
      <c r="A1361" t="s">
        <v>59</v>
      </c>
      <c r="B1361" t="s">
        <v>45</v>
      </c>
      <c r="C1361" t="s">
        <v>82</v>
      </c>
    </row>
    <row r="1362" spans="1:3" x14ac:dyDescent="0.35">
      <c r="A1362" t="s">
        <v>59</v>
      </c>
      <c r="B1362" t="s">
        <v>40</v>
      </c>
      <c r="C1362" t="s">
        <v>72</v>
      </c>
    </row>
    <row r="1363" spans="1:3" x14ac:dyDescent="0.35">
      <c r="A1363" t="s">
        <v>59</v>
      </c>
      <c r="B1363" t="s">
        <v>41</v>
      </c>
      <c r="C1363" t="s">
        <v>82</v>
      </c>
    </row>
    <row r="1364" spans="1:3" x14ac:dyDescent="0.35">
      <c r="A1364" t="s">
        <v>59</v>
      </c>
      <c r="B1364" t="s">
        <v>11</v>
      </c>
      <c r="C1364" t="s">
        <v>82</v>
      </c>
    </row>
    <row r="1365" spans="1:3" x14ac:dyDescent="0.35">
      <c r="A1365" t="s">
        <v>59</v>
      </c>
      <c r="B1365" t="s">
        <v>26</v>
      </c>
      <c r="C1365" t="s">
        <v>82</v>
      </c>
    </row>
    <row r="1366" spans="1:3" x14ac:dyDescent="0.35">
      <c r="A1366" t="s">
        <v>59</v>
      </c>
      <c r="B1366" t="s">
        <v>58</v>
      </c>
      <c r="C1366" t="s">
        <v>82</v>
      </c>
    </row>
    <row r="1367" spans="1:3" x14ac:dyDescent="0.35">
      <c r="A1367" t="s">
        <v>59</v>
      </c>
      <c r="B1367" t="s">
        <v>73</v>
      </c>
      <c r="C1367" t="s">
        <v>72</v>
      </c>
    </row>
    <row r="1368" spans="1:3" x14ac:dyDescent="0.35">
      <c r="A1368" t="s">
        <v>59</v>
      </c>
      <c r="B1368" t="s">
        <v>6</v>
      </c>
      <c r="C1368" t="s">
        <v>82</v>
      </c>
    </row>
    <row r="1369" spans="1:3" x14ac:dyDescent="0.35">
      <c r="A1369" t="s">
        <v>59</v>
      </c>
      <c r="B1369" t="s">
        <v>38</v>
      </c>
      <c r="C1369" t="s">
        <v>82</v>
      </c>
    </row>
    <row r="1370" spans="1:3" x14ac:dyDescent="0.35">
      <c r="A1370" t="s">
        <v>59</v>
      </c>
      <c r="B1370" t="s">
        <v>80</v>
      </c>
      <c r="C1370" t="s">
        <v>82</v>
      </c>
    </row>
    <row r="1371" spans="1:3" x14ac:dyDescent="0.35">
      <c r="A1371" t="s">
        <v>59</v>
      </c>
      <c r="B1371" t="s">
        <v>68</v>
      </c>
      <c r="C1371" t="s">
        <v>82</v>
      </c>
    </row>
    <row r="1372" spans="1:3" x14ac:dyDescent="0.35">
      <c r="A1372" t="s">
        <v>59</v>
      </c>
      <c r="B1372" t="s">
        <v>37</v>
      </c>
      <c r="C1372" t="s">
        <v>72</v>
      </c>
    </row>
    <row r="1373" spans="1:3" x14ac:dyDescent="0.35">
      <c r="A1373" t="s">
        <v>59</v>
      </c>
      <c r="B1373" t="s">
        <v>32</v>
      </c>
      <c r="C1373" t="s">
        <v>82</v>
      </c>
    </row>
    <row r="1374" spans="1:3" x14ac:dyDescent="0.35">
      <c r="A1374" t="s">
        <v>59</v>
      </c>
      <c r="B1374" t="s">
        <v>15</v>
      </c>
      <c r="C1374" t="s">
        <v>82</v>
      </c>
    </row>
    <row r="1375" spans="1:3" x14ac:dyDescent="0.35">
      <c r="A1375" t="s">
        <v>59</v>
      </c>
      <c r="B1375" t="s">
        <v>48</v>
      </c>
      <c r="C1375" t="s">
        <v>72</v>
      </c>
    </row>
    <row r="1376" spans="1:3" x14ac:dyDescent="0.35">
      <c r="A1376" t="s">
        <v>59</v>
      </c>
      <c r="B1376" t="s">
        <v>53</v>
      </c>
      <c r="C1376" t="s">
        <v>82</v>
      </c>
    </row>
    <row r="1377" spans="1:3" x14ac:dyDescent="0.35">
      <c r="A1377" t="s">
        <v>59</v>
      </c>
      <c r="B1377" t="s">
        <v>21</v>
      </c>
      <c r="C1377" t="s">
        <v>72</v>
      </c>
    </row>
    <row r="1378" spans="1:3" x14ac:dyDescent="0.35">
      <c r="A1378" t="s">
        <v>1</v>
      </c>
      <c r="B1378" t="s">
        <v>22</v>
      </c>
      <c r="C1378" t="s">
        <v>82</v>
      </c>
    </row>
    <row r="1379" spans="1:3" x14ac:dyDescent="0.35">
      <c r="A1379" t="s">
        <v>1</v>
      </c>
      <c r="B1379" t="s">
        <v>25</v>
      </c>
      <c r="C1379" t="s">
        <v>82</v>
      </c>
    </row>
    <row r="1380" spans="1:3" x14ac:dyDescent="0.35">
      <c r="A1380" t="s">
        <v>1</v>
      </c>
      <c r="B1380" t="s">
        <v>10</v>
      </c>
      <c r="C1380" t="s">
        <v>82</v>
      </c>
    </row>
    <row r="1381" spans="1:3" x14ac:dyDescent="0.35">
      <c r="A1381" t="s">
        <v>1</v>
      </c>
      <c r="B1381" t="s">
        <v>30</v>
      </c>
      <c r="C1381" t="s">
        <v>72</v>
      </c>
    </row>
    <row r="1382" spans="1:3" x14ac:dyDescent="0.35">
      <c r="A1382" t="s">
        <v>1</v>
      </c>
      <c r="B1382" t="s">
        <v>42</v>
      </c>
      <c r="C1382" t="s">
        <v>82</v>
      </c>
    </row>
    <row r="1383" spans="1:3" x14ac:dyDescent="0.35">
      <c r="A1383" t="s">
        <v>1</v>
      </c>
      <c r="B1383" t="s">
        <v>34</v>
      </c>
      <c r="C1383" t="s">
        <v>72</v>
      </c>
    </row>
    <row r="1384" spans="1:3" x14ac:dyDescent="0.35">
      <c r="A1384" t="s">
        <v>1</v>
      </c>
      <c r="B1384" t="s">
        <v>18</v>
      </c>
      <c r="C1384" t="s">
        <v>82</v>
      </c>
    </row>
    <row r="1385" spans="1:3" x14ac:dyDescent="0.35">
      <c r="A1385" t="s">
        <v>1</v>
      </c>
      <c r="B1385" t="s">
        <v>27</v>
      </c>
      <c r="C1385" t="s">
        <v>82</v>
      </c>
    </row>
    <row r="1386" spans="1:3" x14ac:dyDescent="0.35">
      <c r="A1386" t="s">
        <v>1</v>
      </c>
      <c r="B1386" t="s">
        <v>3</v>
      </c>
      <c r="C1386" t="s">
        <v>82</v>
      </c>
    </row>
    <row r="1387" spans="1:3" x14ac:dyDescent="0.35">
      <c r="A1387" t="s">
        <v>1</v>
      </c>
      <c r="B1387" t="s">
        <v>55</v>
      </c>
      <c r="C1387" t="s">
        <v>82</v>
      </c>
    </row>
    <row r="1388" spans="1:3" x14ac:dyDescent="0.35">
      <c r="A1388" t="s">
        <v>1</v>
      </c>
      <c r="B1388" t="s">
        <v>23</v>
      </c>
      <c r="C1388" t="s">
        <v>72</v>
      </c>
    </row>
    <row r="1389" spans="1:3" x14ac:dyDescent="0.35">
      <c r="A1389" t="s">
        <v>1</v>
      </c>
      <c r="B1389" t="s">
        <v>19</v>
      </c>
      <c r="C1389" t="s">
        <v>82</v>
      </c>
    </row>
    <row r="1390" spans="1:3" x14ac:dyDescent="0.35">
      <c r="A1390" t="s">
        <v>1</v>
      </c>
      <c r="B1390" t="s">
        <v>28</v>
      </c>
      <c r="C1390" t="s">
        <v>82</v>
      </c>
    </row>
    <row r="1391" spans="1:3" x14ac:dyDescent="0.35">
      <c r="A1391" t="s">
        <v>1</v>
      </c>
      <c r="B1391" t="s">
        <v>9</v>
      </c>
      <c r="C1391" t="s">
        <v>82</v>
      </c>
    </row>
    <row r="1392" spans="1:3" x14ac:dyDescent="0.35">
      <c r="A1392" t="s">
        <v>1</v>
      </c>
      <c r="B1392" t="s">
        <v>46</v>
      </c>
      <c r="C1392" t="s">
        <v>82</v>
      </c>
    </row>
    <row r="1393" spans="1:3" x14ac:dyDescent="0.35">
      <c r="A1393" t="s">
        <v>1</v>
      </c>
      <c r="B1393" t="s">
        <v>45</v>
      </c>
      <c r="C1393" t="s">
        <v>72</v>
      </c>
    </row>
    <row r="1394" spans="1:3" x14ac:dyDescent="0.35">
      <c r="A1394" t="s">
        <v>1</v>
      </c>
      <c r="B1394" t="s">
        <v>40</v>
      </c>
      <c r="C1394" t="s">
        <v>82</v>
      </c>
    </row>
    <row r="1395" spans="1:3" x14ac:dyDescent="0.35">
      <c r="A1395" t="s">
        <v>1</v>
      </c>
      <c r="B1395" t="s">
        <v>41</v>
      </c>
      <c r="C1395" t="s">
        <v>82</v>
      </c>
    </row>
    <row r="1396" spans="1:3" x14ac:dyDescent="0.35">
      <c r="A1396" t="s">
        <v>1</v>
      </c>
      <c r="B1396" t="s">
        <v>11</v>
      </c>
      <c r="C1396" t="s">
        <v>82</v>
      </c>
    </row>
    <row r="1397" spans="1:3" x14ac:dyDescent="0.35">
      <c r="A1397" t="s">
        <v>1</v>
      </c>
      <c r="B1397" t="s">
        <v>26</v>
      </c>
      <c r="C1397" t="s">
        <v>82</v>
      </c>
    </row>
    <row r="1398" spans="1:3" x14ac:dyDescent="0.35">
      <c r="A1398" t="s">
        <v>1</v>
      </c>
      <c r="B1398" t="s">
        <v>58</v>
      </c>
      <c r="C1398" t="s">
        <v>72</v>
      </c>
    </row>
    <row r="1399" spans="1:3" x14ac:dyDescent="0.35">
      <c r="A1399" t="s">
        <v>1</v>
      </c>
      <c r="B1399" t="s">
        <v>73</v>
      </c>
      <c r="C1399" t="s">
        <v>82</v>
      </c>
    </row>
    <row r="1400" spans="1:3" x14ac:dyDescent="0.35">
      <c r="A1400" t="s">
        <v>1</v>
      </c>
      <c r="B1400" t="s">
        <v>6</v>
      </c>
      <c r="C1400" t="s">
        <v>82</v>
      </c>
    </row>
    <row r="1401" spans="1:3" x14ac:dyDescent="0.35">
      <c r="A1401" t="s">
        <v>1</v>
      </c>
      <c r="B1401" t="s">
        <v>38</v>
      </c>
      <c r="C1401" t="s">
        <v>82</v>
      </c>
    </row>
    <row r="1402" spans="1:3" x14ac:dyDescent="0.35">
      <c r="A1402" t="s">
        <v>1</v>
      </c>
      <c r="B1402" t="s">
        <v>80</v>
      </c>
      <c r="C1402" t="s">
        <v>82</v>
      </c>
    </row>
    <row r="1403" spans="1:3" x14ac:dyDescent="0.35">
      <c r="A1403" t="s">
        <v>1</v>
      </c>
      <c r="B1403" t="s">
        <v>68</v>
      </c>
      <c r="C1403" t="s">
        <v>72</v>
      </c>
    </row>
    <row r="1404" spans="1:3" x14ac:dyDescent="0.35">
      <c r="A1404" t="s">
        <v>1</v>
      </c>
      <c r="B1404" t="s">
        <v>37</v>
      </c>
      <c r="C1404" t="s">
        <v>82</v>
      </c>
    </row>
    <row r="1405" spans="1:3" x14ac:dyDescent="0.35">
      <c r="A1405" t="s">
        <v>1</v>
      </c>
      <c r="B1405" t="s">
        <v>32</v>
      </c>
      <c r="C1405" t="s">
        <v>82</v>
      </c>
    </row>
    <row r="1406" spans="1:3" x14ac:dyDescent="0.35">
      <c r="A1406" t="s">
        <v>1</v>
      </c>
      <c r="B1406" t="s">
        <v>15</v>
      </c>
      <c r="C1406" t="s">
        <v>82</v>
      </c>
    </row>
    <row r="1407" spans="1:3" x14ac:dyDescent="0.35">
      <c r="A1407" t="s">
        <v>1</v>
      </c>
      <c r="B1407" t="s">
        <v>48</v>
      </c>
      <c r="C1407" t="s">
        <v>72</v>
      </c>
    </row>
    <row r="1408" spans="1:3" x14ac:dyDescent="0.35">
      <c r="A1408" t="s">
        <v>1</v>
      </c>
      <c r="B1408" t="s">
        <v>53</v>
      </c>
      <c r="C1408" t="s">
        <v>72</v>
      </c>
    </row>
    <row r="1409" spans="1:3" x14ac:dyDescent="0.35">
      <c r="A1409" t="s">
        <v>1</v>
      </c>
      <c r="B1409" t="s">
        <v>21</v>
      </c>
      <c r="C1409" t="s">
        <v>82</v>
      </c>
    </row>
    <row r="1410" spans="1:3" x14ac:dyDescent="0.35">
      <c r="A1410" t="s">
        <v>67</v>
      </c>
      <c r="B1410" t="s">
        <v>22</v>
      </c>
      <c r="C1410" t="s">
        <v>72</v>
      </c>
    </row>
    <row r="1411" spans="1:3" x14ac:dyDescent="0.35">
      <c r="A1411" t="s">
        <v>67</v>
      </c>
      <c r="B1411" t="s">
        <v>25</v>
      </c>
      <c r="C1411" t="s">
        <v>82</v>
      </c>
    </row>
    <row r="1412" spans="1:3" x14ac:dyDescent="0.35">
      <c r="A1412" t="s">
        <v>67</v>
      </c>
      <c r="B1412" t="s">
        <v>10</v>
      </c>
      <c r="C1412" t="s">
        <v>82</v>
      </c>
    </row>
    <row r="1413" spans="1:3" x14ac:dyDescent="0.35">
      <c r="A1413" t="s">
        <v>67</v>
      </c>
      <c r="B1413" t="s">
        <v>30</v>
      </c>
      <c r="C1413" t="s">
        <v>82</v>
      </c>
    </row>
    <row r="1414" spans="1:3" x14ac:dyDescent="0.35">
      <c r="A1414" t="s">
        <v>67</v>
      </c>
      <c r="B1414" t="s">
        <v>42</v>
      </c>
      <c r="C1414" t="s">
        <v>82</v>
      </c>
    </row>
    <row r="1415" spans="1:3" x14ac:dyDescent="0.35">
      <c r="A1415" t="s">
        <v>67</v>
      </c>
      <c r="B1415" t="s">
        <v>34</v>
      </c>
      <c r="C1415" t="s">
        <v>82</v>
      </c>
    </row>
    <row r="1416" spans="1:3" x14ac:dyDescent="0.35">
      <c r="A1416" t="s">
        <v>67</v>
      </c>
      <c r="B1416" t="s">
        <v>18</v>
      </c>
      <c r="C1416" t="s">
        <v>72</v>
      </c>
    </row>
    <row r="1417" spans="1:3" x14ac:dyDescent="0.35">
      <c r="A1417" t="s">
        <v>67</v>
      </c>
      <c r="B1417" t="s">
        <v>27</v>
      </c>
      <c r="C1417" t="s">
        <v>82</v>
      </c>
    </row>
    <row r="1418" spans="1:3" x14ac:dyDescent="0.35">
      <c r="A1418" t="s">
        <v>67</v>
      </c>
      <c r="B1418" t="s">
        <v>3</v>
      </c>
      <c r="C1418" t="s">
        <v>82</v>
      </c>
    </row>
    <row r="1419" spans="1:3" x14ac:dyDescent="0.35">
      <c r="A1419" t="s">
        <v>67</v>
      </c>
      <c r="B1419" t="s">
        <v>55</v>
      </c>
      <c r="C1419" t="s">
        <v>82</v>
      </c>
    </row>
    <row r="1420" spans="1:3" x14ac:dyDescent="0.35">
      <c r="A1420" t="s">
        <v>67</v>
      </c>
      <c r="B1420" t="s">
        <v>23</v>
      </c>
      <c r="C1420" t="s">
        <v>82</v>
      </c>
    </row>
    <row r="1421" spans="1:3" x14ac:dyDescent="0.35">
      <c r="A1421" t="s">
        <v>67</v>
      </c>
      <c r="B1421" t="s">
        <v>19</v>
      </c>
      <c r="C1421" t="s">
        <v>82</v>
      </c>
    </row>
    <row r="1422" spans="1:3" x14ac:dyDescent="0.35">
      <c r="A1422" t="s">
        <v>67</v>
      </c>
      <c r="B1422" t="s">
        <v>28</v>
      </c>
      <c r="C1422" t="s">
        <v>72</v>
      </c>
    </row>
    <row r="1423" spans="1:3" x14ac:dyDescent="0.35">
      <c r="A1423" t="s">
        <v>67</v>
      </c>
      <c r="B1423" t="s">
        <v>9</v>
      </c>
      <c r="C1423" t="s">
        <v>82</v>
      </c>
    </row>
    <row r="1424" spans="1:3" x14ac:dyDescent="0.35">
      <c r="A1424" t="s">
        <v>67</v>
      </c>
      <c r="B1424" t="s">
        <v>46</v>
      </c>
      <c r="C1424" t="s">
        <v>82</v>
      </c>
    </row>
    <row r="1425" spans="1:3" x14ac:dyDescent="0.35">
      <c r="A1425" t="s">
        <v>67</v>
      </c>
      <c r="B1425" t="s">
        <v>45</v>
      </c>
      <c r="C1425" t="s">
        <v>82</v>
      </c>
    </row>
    <row r="1426" spans="1:3" x14ac:dyDescent="0.35">
      <c r="A1426" t="s">
        <v>67</v>
      </c>
      <c r="B1426" t="s">
        <v>40</v>
      </c>
      <c r="C1426" t="s">
        <v>72</v>
      </c>
    </row>
    <row r="1427" spans="1:3" x14ac:dyDescent="0.35">
      <c r="A1427" t="s">
        <v>67</v>
      </c>
      <c r="B1427" t="s">
        <v>41</v>
      </c>
      <c r="C1427" t="s">
        <v>82</v>
      </c>
    </row>
    <row r="1428" spans="1:3" x14ac:dyDescent="0.35">
      <c r="A1428" t="s">
        <v>67</v>
      </c>
      <c r="B1428" t="s">
        <v>11</v>
      </c>
      <c r="C1428" t="s">
        <v>82</v>
      </c>
    </row>
    <row r="1429" spans="1:3" x14ac:dyDescent="0.35">
      <c r="A1429" t="s">
        <v>67</v>
      </c>
      <c r="B1429" t="s">
        <v>26</v>
      </c>
      <c r="C1429" t="s">
        <v>82</v>
      </c>
    </row>
    <row r="1430" spans="1:3" x14ac:dyDescent="0.35">
      <c r="A1430" t="s">
        <v>67</v>
      </c>
      <c r="B1430" t="s">
        <v>58</v>
      </c>
      <c r="C1430" t="s">
        <v>82</v>
      </c>
    </row>
    <row r="1431" spans="1:3" x14ac:dyDescent="0.35">
      <c r="A1431" t="s">
        <v>67</v>
      </c>
      <c r="B1431" t="s">
        <v>73</v>
      </c>
      <c r="C1431" t="s">
        <v>82</v>
      </c>
    </row>
    <row r="1432" spans="1:3" x14ac:dyDescent="0.35">
      <c r="A1432" t="s">
        <v>67</v>
      </c>
      <c r="B1432" t="s">
        <v>6</v>
      </c>
      <c r="C1432" t="s">
        <v>72</v>
      </c>
    </row>
    <row r="1433" spans="1:3" x14ac:dyDescent="0.35">
      <c r="A1433" t="s">
        <v>67</v>
      </c>
      <c r="B1433" t="s">
        <v>38</v>
      </c>
      <c r="C1433" t="s">
        <v>82</v>
      </c>
    </row>
    <row r="1434" spans="1:3" x14ac:dyDescent="0.35">
      <c r="A1434" t="s">
        <v>67</v>
      </c>
      <c r="B1434" t="s">
        <v>80</v>
      </c>
      <c r="C1434" t="s">
        <v>82</v>
      </c>
    </row>
    <row r="1435" spans="1:3" x14ac:dyDescent="0.35">
      <c r="A1435" t="s">
        <v>67</v>
      </c>
      <c r="B1435" t="s">
        <v>68</v>
      </c>
      <c r="C1435" t="s">
        <v>82</v>
      </c>
    </row>
    <row r="1436" spans="1:3" x14ac:dyDescent="0.35">
      <c r="A1436" t="s">
        <v>67</v>
      </c>
      <c r="B1436" t="s">
        <v>37</v>
      </c>
      <c r="C1436" t="s">
        <v>72</v>
      </c>
    </row>
    <row r="1437" spans="1:3" x14ac:dyDescent="0.35">
      <c r="A1437" t="s">
        <v>67</v>
      </c>
      <c r="B1437" t="s">
        <v>32</v>
      </c>
      <c r="C1437" t="s">
        <v>82</v>
      </c>
    </row>
    <row r="1438" spans="1:3" x14ac:dyDescent="0.35">
      <c r="A1438" t="s">
        <v>67</v>
      </c>
      <c r="B1438" t="s">
        <v>15</v>
      </c>
      <c r="C1438" t="s">
        <v>72</v>
      </c>
    </row>
    <row r="1439" spans="1:3" x14ac:dyDescent="0.35">
      <c r="A1439" t="s">
        <v>67</v>
      </c>
      <c r="B1439" t="s">
        <v>48</v>
      </c>
      <c r="C1439" t="s">
        <v>82</v>
      </c>
    </row>
    <row r="1440" spans="1:3" x14ac:dyDescent="0.35">
      <c r="A1440" t="s">
        <v>67</v>
      </c>
      <c r="B1440" t="s">
        <v>53</v>
      </c>
      <c r="C1440" t="s">
        <v>72</v>
      </c>
    </row>
    <row r="1441" spans="1:3" x14ac:dyDescent="0.35">
      <c r="A1441" t="s">
        <v>67</v>
      </c>
      <c r="B1441" t="s">
        <v>21</v>
      </c>
      <c r="C1441" t="s">
        <v>82</v>
      </c>
    </row>
    <row r="1442" spans="1:3" x14ac:dyDescent="0.35">
      <c r="A1442" t="s">
        <v>52</v>
      </c>
      <c r="B1442" t="s">
        <v>22</v>
      </c>
      <c r="C1442" t="s">
        <v>82</v>
      </c>
    </row>
    <row r="1443" spans="1:3" x14ac:dyDescent="0.35">
      <c r="A1443" t="s">
        <v>52</v>
      </c>
      <c r="B1443" t="s">
        <v>25</v>
      </c>
      <c r="C1443" t="s">
        <v>72</v>
      </c>
    </row>
    <row r="1444" spans="1:3" x14ac:dyDescent="0.35">
      <c r="A1444" t="s">
        <v>52</v>
      </c>
      <c r="B1444" t="s">
        <v>10</v>
      </c>
      <c r="C1444" t="s">
        <v>82</v>
      </c>
    </row>
    <row r="1445" spans="1:3" x14ac:dyDescent="0.35">
      <c r="A1445" t="s">
        <v>52</v>
      </c>
      <c r="B1445" t="s">
        <v>30</v>
      </c>
      <c r="C1445" t="s">
        <v>82</v>
      </c>
    </row>
    <row r="1446" spans="1:3" x14ac:dyDescent="0.35">
      <c r="A1446" t="s">
        <v>52</v>
      </c>
      <c r="B1446" t="s">
        <v>42</v>
      </c>
      <c r="C1446" t="s">
        <v>82</v>
      </c>
    </row>
    <row r="1447" spans="1:3" x14ac:dyDescent="0.35">
      <c r="A1447" t="s">
        <v>52</v>
      </c>
      <c r="B1447" t="s">
        <v>34</v>
      </c>
      <c r="C1447" t="s">
        <v>82</v>
      </c>
    </row>
    <row r="1448" spans="1:3" x14ac:dyDescent="0.35">
      <c r="A1448" t="s">
        <v>52</v>
      </c>
      <c r="B1448" t="s">
        <v>18</v>
      </c>
      <c r="C1448" t="s">
        <v>72</v>
      </c>
    </row>
    <row r="1449" spans="1:3" x14ac:dyDescent="0.35">
      <c r="A1449" t="s">
        <v>52</v>
      </c>
      <c r="B1449" t="s">
        <v>27</v>
      </c>
      <c r="C1449" t="s">
        <v>82</v>
      </c>
    </row>
    <row r="1450" spans="1:3" x14ac:dyDescent="0.35">
      <c r="A1450" t="s">
        <v>52</v>
      </c>
      <c r="B1450" t="s">
        <v>3</v>
      </c>
      <c r="C1450" t="s">
        <v>82</v>
      </c>
    </row>
    <row r="1451" spans="1:3" x14ac:dyDescent="0.35">
      <c r="A1451" t="s">
        <v>52</v>
      </c>
      <c r="B1451" t="s">
        <v>55</v>
      </c>
      <c r="C1451" t="s">
        <v>82</v>
      </c>
    </row>
    <row r="1452" spans="1:3" x14ac:dyDescent="0.35">
      <c r="A1452" t="s">
        <v>52</v>
      </c>
      <c r="B1452" t="s">
        <v>23</v>
      </c>
      <c r="C1452" t="s">
        <v>82</v>
      </c>
    </row>
    <row r="1453" spans="1:3" x14ac:dyDescent="0.35">
      <c r="A1453" t="s">
        <v>52</v>
      </c>
      <c r="B1453" t="s">
        <v>19</v>
      </c>
      <c r="C1453" t="s">
        <v>72</v>
      </c>
    </row>
    <row r="1454" spans="1:3" x14ac:dyDescent="0.35">
      <c r="A1454" t="s">
        <v>52</v>
      </c>
      <c r="B1454" t="s">
        <v>28</v>
      </c>
      <c r="C1454" t="s">
        <v>82</v>
      </c>
    </row>
    <row r="1455" spans="1:3" x14ac:dyDescent="0.35">
      <c r="A1455" t="s">
        <v>52</v>
      </c>
      <c r="B1455" t="s">
        <v>9</v>
      </c>
      <c r="C1455" t="s">
        <v>82</v>
      </c>
    </row>
    <row r="1456" spans="1:3" x14ac:dyDescent="0.35">
      <c r="A1456" t="s">
        <v>52</v>
      </c>
      <c r="B1456" t="s">
        <v>46</v>
      </c>
      <c r="C1456" t="s">
        <v>82</v>
      </c>
    </row>
    <row r="1457" spans="1:3" x14ac:dyDescent="0.35">
      <c r="A1457" t="s">
        <v>52</v>
      </c>
      <c r="B1457" t="s">
        <v>45</v>
      </c>
      <c r="C1457" t="s">
        <v>82</v>
      </c>
    </row>
    <row r="1458" spans="1:3" x14ac:dyDescent="0.35">
      <c r="A1458" t="s">
        <v>52</v>
      </c>
      <c r="B1458" t="s">
        <v>40</v>
      </c>
      <c r="C1458" t="s">
        <v>72</v>
      </c>
    </row>
    <row r="1459" spans="1:3" x14ac:dyDescent="0.35">
      <c r="A1459" t="s">
        <v>52</v>
      </c>
      <c r="B1459" t="s">
        <v>41</v>
      </c>
      <c r="C1459" t="s">
        <v>82</v>
      </c>
    </row>
    <row r="1460" spans="1:3" x14ac:dyDescent="0.35">
      <c r="A1460" t="s">
        <v>52</v>
      </c>
      <c r="B1460" t="s">
        <v>11</v>
      </c>
      <c r="C1460" t="s">
        <v>82</v>
      </c>
    </row>
    <row r="1461" spans="1:3" x14ac:dyDescent="0.35">
      <c r="A1461" t="s">
        <v>52</v>
      </c>
      <c r="B1461" t="s">
        <v>26</v>
      </c>
      <c r="C1461" t="s">
        <v>82</v>
      </c>
    </row>
    <row r="1462" spans="1:3" x14ac:dyDescent="0.35">
      <c r="A1462" t="s">
        <v>52</v>
      </c>
      <c r="B1462" t="s">
        <v>58</v>
      </c>
      <c r="C1462" t="s">
        <v>82</v>
      </c>
    </row>
    <row r="1463" spans="1:3" x14ac:dyDescent="0.35">
      <c r="A1463" t="s">
        <v>52</v>
      </c>
      <c r="B1463" t="s">
        <v>73</v>
      </c>
      <c r="C1463" t="s">
        <v>72</v>
      </c>
    </row>
    <row r="1464" spans="1:3" x14ac:dyDescent="0.35">
      <c r="A1464" t="s">
        <v>52</v>
      </c>
      <c r="B1464" t="s">
        <v>6</v>
      </c>
      <c r="C1464" t="s">
        <v>82</v>
      </c>
    </row>
    <row r="1465" spans="1:3" x14ac:dyDescent="0.35">
      <c r="A1465" t="s">
        <v>52</v>
      </c>
      <c r="B1465" t="s">
        <v>38</v>
      </c>
      <c r="C1465" t="s">
        <v>82</v>
      </c>
    </row>
    <row r="1466" spans="1:3" x14ac:dyDescent="0.35">
      <c r="A1466" t="s">
        <v>52</v>
      </c>
      <c r="B1466" t="s">
        <v>80</v>
      </c>
      <c r="C1466" t="s">
        <v>82</v>
      </c>
    </row>
    <row r="1467" spans="1:3" x14ac:dyDescent="0.35">
      <c r="A1467" t="s">
        <v>52</v>
      </c>
      <c r="B1467" t="s">
        <v>68</v>
      </c>
      <c r="C1467" t="s">
        <v>72</v>
      </c>
    </row>
    <row r="1468" spans="1:3" x14ac:dyDescent="0.35">
      <c r="A1468" t="s">
        <v>52</v>
      </c>
      <c r="B1468" t="s">
        <v>37</v>
      </c>
      <c r="C1468" t="s">
        <v>82</v>
      </c>
    </row>
    <row r="1469" spans="1:3" x14ac:dyDescent="0.35">
      <c r="A1469" t="s">
        <v>52</v>
      </c>
      <c r="B1469" t="s">
        <v>32</v>
      </c>
      <c r="C1469" t="s">
        <v>82</v>
      </c>
    </row>
    <row r="1470" spans="1:3" x14ac:dyDescent="0.35">
      <c r="A1470" t="s">
        <v>52</v>
      </c>
      <c r="B1470" t="s">
        <v>15</v>
      </c>
      <c r="C1470" t="s">
        <v>82</v>
      </c>
    </row>
    <row r="1471" spans="1:3" x14ac:dyDescent="0.35">
      <c r="A1471" t="s">
        <v>52</v>
      </c>
      <c r="B1471" t="s">
        <v>48</v>
      </c>
      <c r="C1471" t="s">
        <v>72</v>
      </c>
    </row>
    <row r="1472" spans="1:3" x14ac:dyDescent="0.35">
      <c r="A1472" t="s">
        <v>52</v>
      </c>
      <c r="B1472" t="s">
        <v>53</v>
      </c>
      <c r="C1472" t="s">
        <v>72</v>
      </c>
    </row>
    <row r="1473" spans="1:3" x14ac:dyDescent="0.35">
      <c r="A1473" t="s">
        <v>52</v>
      </c>
      <c r="B1473" t="s">
        <v>21</v>
      </c>
      <c r="C1473" t="s">
        <v>82</v>
      </c>
    </row>
    <row r="1474" spans="1:3" x14ac:dyDescent="0.35">
      <c r="A1474" t="s">
        <v>66</v>
      </c>
      <c r="B1474" t="s">
        <v>22</v>
      </c>
      <c r="C1474" t="s">
        <v>82</v>
      </c>
    </row>
    <row r="1475" spans="1:3" x14ac:dyDescent="0.35">
      <c r="A1475" t="s">
        <v>66</v>
      </c>
      <c r="B1475" t="s">
        <v>25</v>
      </c>
      <c r="C1475" t="s">
        <v>72</v>
      </c>
    </row>
    <row r="1476" spans="1:3" x14ac:dyDescent="0.35">
      <c r="A1476" t="s">
        <v>66</v>
      </c>
      <c r="B1476" t="s">
        <v>10</v>
      </c>
      <c r="C1476" t="s">
        <v>82</v>
      </c>
    </row>
    <row r="1477" spans="1:3" x14ac:dyDescent="0.35">
      <c r="A1477" t="s">
        <v>66</v>
      </c>
      <c r="B1477" t="s">
        <v>30</v>
      </c>
      <c r="C1477" t="s">
        <v>82</v>
      </c>
    </row>
    <row r="1478" spans="1:3" x14ac:dyDescent="0.35">
      <c r="A1478" t="s">
        <v>66</v>
      </c>
      <c r="B1478" t="s">
        <v>42</v>
      </c>
      <c r="C1478" t="s">
        <v>82</v>
      </c>
    </row>
    <row r="1479" spans="1:3" x14ac:dyDescent="0.35">
      <c r="A1479" t="s">
        <v>66</v>
      </c>
      <c r="B1479" t="s">
        <v>34</v>
      </c>
      <c r="C1479" t="s">
        <v>82</v>
      </c>
    </row>
    <row r="1480" spans="1:3" x14ac:dyDescent="0.35">
      <c r="A1480" t="s">
        <v>66</v>
      </c>
      <c r="B1480" t="s">
        <v>18</v>
      </c>
      <c r="C1480" t="s">
        <v>72</v>
      </c>
    </row>
    <row r="1481" spans="1:3" x14ac:dyDescent="0.35">
      <c r="A1481" t="s">
        <v>66</v>
      </c>
      <c r="B1481" t="s">
        <v>27</v>
      </c>
      <c r="C1481" t="s">
        <v>82</v>
      </c>
    </row>
    <row r="1482" spans="1:3" x14ac:dyDescent="0.35">
      <c r="A1482" t="s">
        <v>66</v>
      </c>
      <c r="B1482" t="s">
        <v>3</v>
      </c>
      <c r="C1482" t="s">
        <v>82</v>
      </c>
    </row>
    <row r="1483" spans="1:3" x14ac:dyDescent="0.35">
      <c r="A1483" t="s">
        <v>66</v>
      </c>
      <c r="B1483" t="s">
        <v>55</v>
      </c>
      <c r="C1483" t="s">
        <v>82</v>
      </c>
    </row>
    <row r="1484" spans="1:3" x14ac:dyDescent="0.35">
      <c r="A1484" t="s">
        <v>66</v>
      </c>
      <c r="B1484" t="s">
        <v>23</v>
      </c>
      <c r="C1484" t="s">
        <v>82</v>
      </c>
    </row>
    <row r="1485" spans="1:3" x14ac:dyDescent="0.35">
      <c r="A1485" t="s">
        <v>66</v>
      </c>
      <c r="B1485" t="s">
        <v>19</v>
      </c>
      <c r="C1485" t="s">
        <v>72</v>
      </c>
    </row>
    <row r="1486" spans="1:3" x14ac:dyDescent="0.35">
      <c r="A1486" t="s">
        <v>66</v>
      </c>
      <c r="B1486" t="s">
        <v>28</v>
      </c>
      <c r="C1486" t="s">
        <v>82</v>
      </c>
    </row>
    <row r="1487" spans="1:3" x14ac:dyDescent="0.35">
      <c r="A1487" t="s">
        <v>66</v>
      </c>
      <c r="B1487" t="s">
        <v>9</v>
      </c>
      <c r="C1487" t="s">
        <v>82</v>
      </c>
    </row>
    <row r="1488" spans="1:3" x14ac:dyDescent="0.35">
      <c r="A1488" t="s">
        <v>66</v>
      </c>
      <c r="B1488" t="s">
        <v>46</v>
      </c>
      <c r="C1488" t="s">
        <v>82</v>
      </c>
    </row>
    <row r="1489" spans="1:3" x14ac:dyDescent="0.35">
      <c r="A1489" t="s">
        <v>66</v>
      </c>
      <c r="B1489" t="s">
        <v>45</v>
      </c>
      <c r="C1489" t="s">
        <v>82</v>
      </c>
    </row>
    <row r="1490" spans="1:3" x14ac:dyDescent="0.35">
      <c r="A1490" t="s">
        <v>66</v>
      </c>
      <c r="B1490" t="s">
        <v>40</v>
      </c>
      <c r="C1490" t="s">
        <v>72</v>
      </c>
    </row>
    <row r="1491" spans="1:3" x14ac:dyDescent="0.35">
      <c r="A1491" t="s">
        <v>66</v>
      </c>
      <c r="B1491" t="s">
        <v>41</v>
      </c>
      <c r="C1491" t="s">
        <v>82</v>
      </c>
    </row>
    <row r="1492" spans="1:3" x14ac:dyDescent="0.35">
      <c r="A1492" t="s">
        <v>66</v>
      </c>
      <c r="B1492" t="s">
        <v>11</v>
      </c>
      <c r="C1492" t="s">
        <v>82</v>
      </c>
    </row>
    <row r="1493" spans="1:3" x14ac:dyDescent="0.35">
      <c r="A1493" t="s">
        <v>66</v>
      </c>
      <c r="B1493" t="s">
        <v>26</v>
      </c>
      <c r="C1493" t="s">
        <v>82</v>
      </c>
    </row>
    <row r="1494" spans="1:3" x14ac:dyDescent="0.35">
      <c r="A1494" t="s">
        <v>66</v>
      </c>
      <c r="B1494" t="s">
        <v>58</v>
      </c>
      <c r="C1494" t="s">
        <v>82</v>
      </c>
    </row>
    <row r="1495" spans="1:3" x14ac:dyDescent="0.35">
      <c r="A1495" t="s">
        <v>66</v>
      </c>
      <c r="B1495" t="s">
        <v>73</v>
      </c>
      <c r="C1495" t="s">
        <v>72</v>
      </c>
    </row>
    <row r="1496" spans="1:3" x14ac:dyDescent="0.35">
      <c r="A1496" t="s">
        <v>66</v>
      </c>
      <c r="B1496" t="s">
        <v>6</v>
      </c>
      <c r="C1496" t="s">
        <v>82</v>
      </c>
    </row>
    <row r="1497" spans="1:3" x14ac:dyDescent="0.35">
      <c r="A1497" t="s">
        <v>66</v>
      </c>
      <c r="B1497" t="s">
        <v>38</v>
      </c>
      <c r="C1497" t="s">
        <v>82</v>
      </c>
    </row>
    <row r="1498" spans="1:3" x14ac:dyDescent="0.35">
      <c r="A1498" t="s">
        <v>66</v>
      </c>
      <c r="B1498" t="s">
        <v>80</v>
      </c>
      <c r="C1498" t="s">
        <v>82</v>
      </c>
    </row>
    <row r="1499" spans="1:3" x14ac:dyDescent="0.35">
      <c r="A1499" t="s">
        <v>66</v>
      </c>
      <c r="B1499" t="s">
        <v>68</v>
      </c>
      <c r="C1499" t="s">
        <v>82</v>
      </c>
    </row>
    <row r="1500" spans="1:3" x14ac:dyDescent="0.35">
      <c r="A1500" t="s">
        <v>66</v>
      </c>
      <c r="B1500" t="s">
        <v>37</v>
      </c>
      <c r="C1500" t="s">
        <v>72</v>
      </c>
    </row>
    <row r="1501" spans="1:3" x14ac:dyDescent="0.35">
      <c r="A1501" t="s">
        <v>66</v>
      </c>
      <c r="B1501" t="s">
        <v>32</v>
      </c>
      <c r="C1501" t="s">
        <v>82</v>
      </c>
    </row>
    <row r="1502" spans="1:3" x14ac:dyDescent="0.35">
      <c r="A1502" t="s">
        <v>66</v>
      </c>
      <c r="B1502" t="s">
        <v>15</v>
      </c>
      <c r="C1502" t="s">
        <v>82</v>
      </c>
    </row>
    <row r="1503" spans="1:3" x14ac:dyDescent="0.35">
      <c r="A1503" t="s">
        <v>66</v>
      </c>
      <c r="B1503" t="s">
        <v>48</v>
      </c>
      <c r="C1503" t="s">
        <v>72</v>
      </c>
    </row>
    <row r="1504" spans="1:3" x14ac:dyDescent="0.35">
      <c r="A1504" t="s">
        <v>66</v>
      </c>
      <c r="B1504" t="s">
        <v>53</v>
      </c>
      <c r="C1504" t="s">
        <v>72</v>
      </c>
    </row>
    <row r="1505" spans="1:3" x14ac:dyDescent="0.35">
      <c r="A1505" t="s">
        <v>66</v>
      </c>
      <c r="B1505" t="s">
        <v>21</v>
      </c>
      <c r="C1505" t="s">
        <v>82</v>
      </c>
    </row>
    <row r="1506" spans="1:3" x14ac:dyDescent="0.35">
      <c r="A1506" t="s">
        <v>24</v>
      </c>
      <c r="B1506" t="s">
        <v>22</v>
      </c>
      <c r="C1506" t="s">
        <v>82</v>
      </c>
    </row>
    <row r="1507" spans="1:3" x14ac:dyDescent="0.35">
      <c r="A1507" t="s">
        <v>24</v>
      </c>
      <c r="B1507" t="s">
        <v>25</v>
      </c>
      <c r="C1507" t="s">
        <v>82</v>
      </c>
    </row>
    <row r="1508" spans="1:3" x14ac:dyDescent="0.35">
      <c r="A1508" t="s">
        <v>24</v>
      </c>
      <c r="B1508" t="s">
        <v>10</v>
      </c>
      <c r="C1508" t="s">
        <v>72</v>
      </c>
    </row>
    <row r="1509" spans="1:3" x14ac:dyDescent="0.35">
      <c r="A1509" t="s">
        <v>24</v>
      </c>
      <c r="B1509" t="s">
        <v>30</v>
      </c>
      <c r="C1509" t="s">
        <v>82</v>
      </c>
    </row>
    <row r="1510" spans="1:3" x14ac:dyDescent="0.35">
      <c r="A1510" t="s">
        <v>24</v>
      </c>
      <c r="B1510" t="s">
        <v>42</v>
      </c>
      <c r="C1510" t="s">
        <v>82</v>
      </c>
    </row>
    <row r="1511" spans="1:3" x14ac:dyDescent="0.35">
      <c r="A1511" t="s">
        <v>24</v>
      </c>
      <c r="B1511" t="s">
        <v>34</v>
      </c>
      <c r="C1511" t="s">
        <v>82</v>
      </c>
    </row>
    <row r="1512" spans="1:3" x14ac:dyDescent="0.35">
      <c r="A1512" t="s">
        <v>24</v>
      </c>
      <c r="B1512" t="s">
        <v>18</v>
      </c>
      <c r="C1512" t="s">
        <v>82</v>
      </c>
    </row>
    <row r="1513" spans="1:3" x14ac:dyDescent="0.35">
      <c r="A1513" t="s">
        <v>24</v>
      </c>
      <c r="B1513" t="s">
        <v>27</v>
      </c>
      <c r="C1513" t="s">
        <v>72</v>
      </c>
    </row>
    <row r="1514" spans="1:3" x14ac:dyDescent="0.35">
      <c r="A1514" t="s">
        <v>24</v>
      </c>
      <c r="B1514" t="s">
        <v>3</v>
      </c>
      <c r="C1514" t="s">
        <v>82</v>
      </c>
    </row>
    <row r="1515" spans="1:3" x14ac:dyDescent="0.35">
      <c r="A1515" t="s">
        <v>24</v>
      </c>
      <c r="B1515" t="s">
        <v>55</v>
      </c>
      <c r="C1515" t="s">
        <v>82</v>
      </c>
    </row>
    <row r="1516" spans="1:3" x14ac:dyDescent="0.35">
      <c r="A1516" t="s">
        <v>24</v>
      </c>
      <c r="B1516" t="s">
        <v>23</v>
      </c>
      <c r="C1516" t="s">
        <v>72</v>
      </c>
    </row>
    <row r="1517" spans="1:3" x14ac:dyDescent="0.35">
      <c r="A1517" t="s">
        <v>24</v>
      </c>
      <c r="B1517" t="s">
        <v>19</v>
      </c>
      <c r="C1517" t="s">
        <v>82</v>
      </c>
    </row>
    <row r="1518" spans="1:3" x14ac:dyDescent="0.35">
      <c r="A1518" t="s">
        <v>24</v>
      </c>
      <c r="B1518" t="s">
        <v>28</v>
      </c>
      <c r="C1518" t="s">
        <v>82</v>
      </c>
    </row>
    <row r="1519" spans="1:3" x14ac:dyDescent="0.35">
      <c r="A1519" t="s">
        <v>24</v>
      </c>
      <c r="B1519" t="s">
        <v>9</v>
      </c>
      <c r="C1519" t="s">
        <v>82</v>
      </c>
    </row>
    <row r="1520" spans="1:3" x14ac:dyDescent="0.35">
      <c r="A1520" t="s">
        <v>24</v>
      </c>
      <c r="B1520" t="s">
        <v>46</v>
      </c>
      <c r="C1520" t="s">
        <v>82</v>
      </c>
    </row>
    <row r="1521" spans="1:3" x14ac:dyDescent="0.35">
      <c r="A1521" t="s">
        <v>24</v>
      </c>
      <c r="B1521" t="s">
        <v>45</v>
      </c>
      <c r="C1521" t="s">
        <v>72</v>
      </c>
    </row>
    <row r="1522" spans="1:3" x14ac:dyDescent="0.35">
      <c r="A1522" t="s">
        <v>24</v>
      </c>
      <c r="B1522" t="s">
        <v>40</v>
      </c>
      <c r="C1522" t="s">
        <v>82</v>
      </c>
    </row>
    <row r="1523" spans="1:3" x14ac:dyDescent="0.35">
      <c r="A1523" t="s">
        <v>24</v>
      </c>
      <c r="B1523" t="s">
        <v>41</v>
      </c>
      <c r="C1523" t="s">
        <v>82</v>
      </c>
    </row>
    <row r="1524" spans="1:3" x14ac:dyDescent="0.35">
      <c r="A1524" t="s">
        <v>24</v>
      </c>
      <c r="B1524" t="s">
        <v>11</v>
      </c>
      <c r="C1524" t="s">
        <v>82</v>
      </c>
    </row>
    <row r="1525" spans="1:3" x14ac:dyDescent="0.35">
      <c r="A1525" t="s">
        <v>24</v>
      </c>
      <c r="B1525" t="s">
        <v>26</v>
      </c>
      <c r="C1525" t="s">
        <v>82</v>
      </c>
    </row>
    <row r="1526" spans="1:3" x14ac:dyDescent="0.35">
      <c r="A1526" t="s">
        <v>24</v>
      </c>
      <c r="B1526" t="s">
        <v>58</v>
      </c>
      <c r="C1526" t="s">
        <v>72</v>
      </c>
    </row>
    <row r="1527" spans="1:3" x14ac:dyDescent="0.35">
      <c r="A1527" t="s">
        <v>24</v>
      </c>
      <c r="B1527" t="s">
        <v>73</v>
      </c>
      <c r="C1527" t="s">
        <v>82</v>
      </c>
    </row>
    <row r="1528" spans="1:3" x14ac:dyDescent="0.35">
      <c r="A1528" t="s">
        <v>24</v>
      </c>
      <c r="B1528" t="s">
        <v>6</v>
      </c>
      <c r="C1528" t="s">
        <v>82</v>
      </c>
    </row>
    <row r="1529" spans="1:3" x14ac:dyDescent="0.35">
      <c r="A1529" t="s">
        <v>24</v>
      </c>
      <c r="B1529" t="s">
        <v>38</v>
      </c>
      <c r="C1529" t="s">
        <v>82</v>
      </c>
    </row>
    <row r="1530" spans="1:3" x14ac:dyDescent="0.35">
      <c r="A1530" t="s">
        <v>24</v>
      </c>
      <c r="B1530" t="s">
        <v>80</v>
      </c>
      <c r="C1530" t="s">
        <v>82</v>
      </c>
    </row>
    <row r="1531" spans="1:3" x14ac:dyDescent="0.35">
      <c r="A1531" t="s">
        <v>24</v>
      </c>
      <c r="B1531" t="s">
        <v>68</v>
      </c>
      <c r="C1531" t="s">
        <v>82</v>
      </c>
    </row>
    <row r="1532" spans="1:3" x14ac:dyDescent="0.35">
      <c r="A1532" t="s">
        <v>24</v>
      </c>
      <c r="B1532" t="s">
        <v>37</v>
      </c>
      <c r="C1532" t="s">
        <v>72</v>
      </c>
    </row>
    <row r="1533" spans="1:3" x14ac:dyDescent="0.35">
      <c r="A1533" t="s">
        <v>24</v>
      </c>
      <c r="B1533" t="s">
        <v>32</v>
      </c>
      <c r="C1533" t="s">
        <v>82</v>
      </c>
    </row>
    <row r="1534" spans="1:3" x14ac:dyDescent="0.35">
      <c r="A1534" t="s">
        <v>24</v>
      </c>
      <c r="B1534" t="s">
        <v>15</v>
      </c>
      <c r="C1534" t="s">
        <v>82</v>
      </c>
    </row>
    <row r="1535" spans="1:3" x14ac:dyDescent="0.35">
      <c r="A1535" t="s">
        <v>24</v>
      </c>
      <c r="B1535" t="s">
        <v>48</v>
      </c>
      <c r="C1535" t="s">
        <v>72</v>
      </c>
    </row>
    <row r="1536" spans="1:3" x14ac:dyDescent="0.35">
      <c r="A1536" t="s">
        <v>24</v>
      </c>
      <c r="B1536" t="s">
        <v>53</v>
      </c>
      <c r="C1536" t="s">
        <v>82</v>
      </c>
    </row>
    <row r="1537" spans="1:3" x14ac:dyDescent="0.35">
      <c r="A1537" t="s">
        <v>24</v>
      </c>
      <c r="B1537" t="s">
        <v>21</v>
      </c>
      <c r="C1537" t="s">
        <v>72</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G49"/>
  <sheetViews>
    <sheetView topLeftCell="V22" zoomScaleNormal="100" workbookViewId="0">
      <selection sqref="A1:AG49"/>
    </sheetView>
  </sheetViews>
  <sheetFormatPr defaultColWidth="9.1796875" defaultRowHeight="14.5" x14ac:dyDescent="0.35"/>
  <cols>
    <col min="1" max="1" width="30.81640625" customWidth="1"/>
    <col min="2" max="2" width="21.453125" customWidth="1"/>
    <col min="3" max="3" width="23.453125" customWidth="1"/>
    <col min="4" max="4" width="26.81640625" customWidth="1"/>
    <col min="5" max="5" width="25.81640625" customWidth="1"/>
    <col min="6" max="7" width="21.453125" customWidth="1"/>
    <col min="8" max="8" width="23.453125" customWidth="1"/>
    <col min="9" max="9" width="26.81640625" customWidth="1"/>
    <col min="10" max="10" width="25.81640625" customWidth="1"/>
    <col min="11" max="12" width="21.453125" customWidth="1"/>
    <col min="13" max="13" width="25" customWidth="1"/>
    <col min="14" max="14" width="28.453125" customWidth="1"/>
    <col min="15" max="15" width="27.453125" customWidth="1"/>
    <col min="16" max="17" width="21.453125" customWidth="1"/>
    <col min="18" max="18" width="25" customWidth="1"/>
    <col min="19" max="19" width="28.453125" customWidth="1"/>
    <col min="20" max="20" width="27.453125" customWidth="1"/>
    <col min="21" max="22" width="21.453125" customWidth="1"/>
    <col min="23" max="23" width="25" customWidth="1"/>
    <col min="24" max="24" width="28.453125" customWidth="1"/>
    <col min="25" max="25" width="27.453125" customWidth="1"/>
    <col min="26" max="26" width="21.453125" customWidth="1"/>
    <col min="27" max="27" width="21.7265625" customWidth="1"/>
    <col min="28" max="28" width="26.26953125" customWidth="1"/>
    <col min="29" max="33" width="21.453125" customWidth="1"/>
  </cols>
  <sheetData>
    <row r="1" spans="1:33" ht="15" customHeight="1" x14ac:dyDescent="0.35">
      <c r="A1" s="4" t="s">
        <v>83</v>
      </c>
      <c r="B1" s="2" t="s">
        <v>22</v>
      </c>
      <c r="C1" s="2" t="s">
        <v>25</v>
      </c>
      <c r="D1" s="2" t="s">
        <v>10</v>
      </c>
      <c r="E1" s="2" t="s">
        <v>30</v>
      </c>
      <c r="F1" s="2" t="s">
        <v>42</v>
      </c>
      <c r="G1" s="2" t="s">
        <v>34</v>
      </c>
      <c r="H1" s="2" t="s">
        <v>18</v>
      </c>
      <c r="I1" s="2" t="s">
        <v>27</v>
      </c>
      <c r="J1" s="2" t="s">
        <v>3</v>
      </c>
      <c r="K1" s="2" t="s">
        <v>55</v>
      </c>
      <c r="L1" s="2" t="s">
        <v>23</v>
      </c>
      <c r="M1" s="2" t="s">
        <v>19</v>
      </c>
      <c r="N1" s="2" t="s">
        <v>28</v>
      </c>
      <c r="O1" s="2" t="s">
        <v>9</v>
      </c>
      <c r="P1" s="2" t="s">
        <v>46</v>
      </c>
      <c r="Q1" s="2" t="s">
        <v>45</v>
      </c>
      <c r="R1" s="2" t="s">
        <v>40</v>
      </c>
      <c r="S1" s="2" t="s">
        <v>41</v>
      </c>
      <c r="T1" s="2" t="s">
        <v>11</v>
      </c>
      <c r="U1" s="2" t="s">
        <v>26</v>
      </c>
      <c r="V1" s="2" t="s">
        <v>58</v>
      </c>
      <c r="W1" s="2" t="s">
        <v>73</v>
      </c>
      <c r="X1" s="2" t="s">
        <v>6</v>
      </c>
      <c r="Y1" s="2" t="s">
        <v>38</v>
      </c>
      <c r="Z1" s="2" t="s">
        <v>80</v>
      </c>
      <c r="AA1" s="2" t="s">
        <v>68</v>
      </c>
      <c r="AB1" s="2" t="s">
        <v>37</v>
      </c>
      <c r="AC1" s="2" t="s">
        <v>32</v>
      </c>
      <c r="AD1" s="2" t="s">
        <v>15</v>
      </c>
      <c r="AE1" s="2" t="s">
        <v>48</v>
      </c>
      <c r="AF1" s="2" t="s">
        <v>53</v>
      </c>
      <c r="AG1" s="5" t="s">
        <v>21</v>
      </c>
    </row>
    <row r="2" spans="1:33" x14ac:dyDescent="0.35">
      <c r="A2" s="3" t="s">
        <v>39</v>
      </c>
      <c r="B2" s="1" t="s">
        <v>82</v>
      </c>
      <c r="C2" s="1" t="s">
        <v>82</v>
      </c>
      <c r="D2" s="1" t="s">
        <v>72</v>
      </c>
      <c r="E2" s="1" t="s">
        <v>82</v>
      </c>
      <c r="F2" s="1" t="s">
        <v>82</v>
      </c>
      <c r="G2" s="1" t="s">
        <v>82</v>
      </c>
      <c r="H2" s="1" t="s">
        <v>72</v>
      </c>
      <c r="I2" s="1" t="s">
        <v>82</v>
      </c>
      <c r="J2" s="1" t="s">
        <v>82</v>
      </c>
      <c r="K2" s="1" t="s">
        <v>82</v>
      </c>
      <c r="L2" s="1" t="s">
        <v>82</v>
      </c>
      <c r="M2" s="1" t="s">
        <v>72</v>
      </c>
      <c r="N2" s="1" t="s">
        <v>82</v>
      </c>
      <c r="O2" s="1" t="s">
        <v>82</v>
      </c>
      <c r="P2" s="1" t="s">
        <v>82</v>
      </c>
      <c r="Q2" s="1" t="s">
        <v>82</v>
      </c>
      <c r="R2" s="1" t="s">
        <v>72</v>
      </c>
      <c r="S2" s="1" t="s">
        <v>82</v>
      </c>
      <c r="T2" s="1" t="s">
        <v>82</v>
      </c>
      <c r="U2" s="1" t="s">
        <v>82</v>
      </c>
      <c r="V2" s="1" t="s">
        <v>82</v>
      </c>
      <c r="W2" s="1" t="s">
        <v>72</v>
      </c>
      <c r="X2" s="1" t="s">
        <v>82</v>
      </c>
      <c r="Y2" s="1" t="s">
        <v>82</v>
      </c>
      <c r="Z2" s="1" t="s">
        <v>82</v>
      </c>
      <c r="AA2" s="1" t="s">
        <v>72</v>
      </c>
      <c r="AB2" s="1" t="s">
        <v>82</v>
      </c>
      <c r="AC2" s="1" t="s">
        <v>82</v>
      </c>
      <c r="AD2" s="1" t="s">
        <v>72</v>
      </c>
      <c r="AE2" s="1" t="s">
        <v>82</v>
      </c>
      <c r="AF2" s="1" t="s">
        <v>72</v>
      </c>
      <c r="AG2" s="6" t="s">
        <v>82</v>
      </c>
    </row>
    <row r="3" spans="1:33" x14ac:dyDescent="0.35">
      <c r="A3" s="3" t="s">
        <v>7</v>
      </c>
      <c r="B3" s="1" t="s">
        <v>82</v>
      </c>
      <c r="C3" s="1" t="s">
        <v>72</v>
      </c>
      <c r="D3" s="1" t="s">
        <v>82</v>
      </c>
      <c r="E3" s="1" t="s">
        <v>82</v>
      </c>
      <c r="F3" s="1" t="s">
        <v>82</v>
      </c>
      <c r="G3" s="1" t="s">
        <v>82</v>
      </c>
      <c r="H3" s="1" t="s">
        <v>72</v>
      </c>
      <c r="I3" s="1" t="s">
        <v>82</v>
      </c>
      <c r="J3" s="1" t="s">
        <v>82</v>
      </c>
      <c r="K3" s="1" t="s">
        <v>82</v>
      </c>
      <c r="L3" s="1" t="s">
        <v>82</v>
      </c>
      <c r="M3" s="1" t="s">
        <v>72</v>
      </c>
      <c r="N3" s="1" t="s">
        <v>82</v>
      </c>
      <c r="O3" s="1" t="s">
        <v>82</v>
      </c>
      <c r="P3" s="1" t="s">
        <v>82</v>
      </c>
      <c r="Q3" s="1" t="s">
        <v>82</v>
      </c>
      <c r="R3" s="1" t="s">
        <v>72</v>
      </c>
      <c r="S3" s="1" t="s">
        <v>82</v>
      </c>
      <c r="T3" s="1" t="s">
        <v>82</v>
      </c>
      <c r="U3" s="1" t="s">
        <v>82</v>
      </c>
      <c r="V3" s="1" t="s">
        <v>82</v>
      </c>
      <c r="W3" s="1" t="s">
        <v>72</v>
      </c>
      <c r="X3" s="1" t="s">
        <v>82</v>
      </c>
      <c r="Y3" s="1" t="s">
        <v>82</v>
      </c>
      <c r="Z3" s="1" t="s">
        <v>82</v>
      </c>
      <c r="AA3" s="1" t="s">
        <v>72</v>
      </c>
      <c r="AB3" s="1" t="s">
        <v>82</v>
      </c>
      <c r="AC3" s="1" t="s">
        <v>82</v>
      </c>
      <c r="AD3" s="1" t="s">
        <v>72</v>
      </c>
      <c r="AE3" s="1" t="s">
        <v>82</v>
      </c>
      <c r="AF3" s="1" t="s">
        <v>82</v>
      </c>
      <c r="AG3" s="6" t="s">
        <v>72</v>
      </c>
    </row>
    <row r="4" spans="1:33" x14ac:dyDescent="0.35">
      <c r="A4" s="3" t="s">
        <v>36</v>
      </c>
      <c r="B4" s="1" t="s">
        <v>82</v>
      </c>
      <c r="C4" s="1" t="s">
        <v>82</v>
      </c>
      <c r="D4" s="1" t="s">
        <v>82</v>
      </c>
      <c r="E4" s="1" t="s">
        <v>72</v>
      </c>
      <c r="F4" s="1" t="s">
        <v>82</v>
      </c>
      <c r="G4" s="1" t="s">
        <v>82</v>
      </c>
      <c r="H4" s="1" t="s">
        <v>82</v>
      </c>
      <c r="I4" s="1" t="s">
        <v>72</v>
      </c>
      <c r="J4" s="1" t="s">
        <v>82</v>
      </c>
      <c r="K4" s="1" t="s">
        <v>82</v>
      </c>
      <c r="L4" s="1" t="s">
        <v>82</v>
      </c>
      <c r="M4" s="1" t="s">
        <v>82</v>
      </c>
      <c r="N4" s="1" t="s">
        <v>72</v>
      </c>
      <c r="O4" s="1" t="s">
        <v>82</v>
      </c>
      <c r="P4" s="1" t="s">
        <v>82</v>
      </c>
      <c r="Q4" s="1" t="s">
        <v>82</v>
      </c>
      <c r="R4" s="1" t="s">
        <v>82</v>
      </c>
      <c r="S4" s="1" t="s">
        <v>72</v>
      </c>
      <c r="T4" s="1" t="s">
        <v>82</v>
      </c>
      <c r="U4" s="1" t="s">
        <v>82</v>
      </c>
      <c r="V4" s="1" t="s">
        <v>82</v>
      </c>
      <c r="W4" s="1" t="s">
        <v>82</v>
      </c>
      <c r="X4" s="1" t="s">
        <v>72</v>
      </c>
      <c r="Y4" s="1" t="s">
        <v>82</v>
      </c>
      <c r="Z4" s="1" t="s">
        <v>82</v>
      </c>
      <c r="AA4" s="1" t="s">
        <v>72</v>
      </c>
      <c r="AB4" s="1" t="s">
        <v>82</v>
      </c>
      <c r="AC4" s="1" t="s">
        <v>82</v>
      </c>
      <c r="AD4" s="1" t="s">
        <v>82</v>
      </c>
      <c r="AE4" s="1" t="s">
        <v>72</v>
      </c>
      <c r="AF4" s="1" t="s">
        <v>72</v>
      </c>
      <c r="AG4" s="6" t="s">
        <v>82</v>
      </c>
    </row>
    <row r="5" spans="1:33" x14ac:dyDescent="0.35">
      <c r="A5" s="3" t="s">
        <v>44</v>
      </c>
      <c r="B5" s="1" t="s">
        <v>82</v>
      </c>
      <c r="C5" s="1" t="s">
        <v>72</v>
      </c>
      <c r="D5" s="1" t="s">
        <v>82</v>
      </c>
      <c r="E5" s="1" t="s">
        <v>82</v>
      </c>
      <c r="F5" s="1" t="s">
        <v>82</v>
      </c>
      <c r="G5" s="1" t="s">
        <v>82</v>
      </c>
      <c r="H5" s="1" t="s">
        <v>72</v>
      </c>
      <c r="I5" s="1" t="s">
        <v>82</v>
      </c>
      <c r="J5" s="1" t="s">
        <v>82</v>
      </c>
      <c r="K5" s="1" t="s">
        <v>82</v>
      </c>
      <c r="L5" s="1" t="s">
        <v>82</v>
      </c>
      <c r="M5" s="1" t="s">
        <v>72</v>
      </c>
      <c r="N5" s="1" t="s">
        <v>82</v>
      </c>
      <c r="O5" s="1" t="s">
        <v>82</v>
      </c>
      <c r="P5" s="1" t="s">
        <v>82</v>
      </c>
      <c r="Q5" s="1" t="s">
        <v>82</v>
      </c>
      <c r="R5" s="1" t="s">
        <v>72</v>
      </c>
      <c r="S5" s="1" t="s">
        <v>82</v>
      </c>
      <c r="T5" s="1" t="s">
        <v>82</v>
      </c>
      <c r="U5" s="1" t="s">
        <v>82</v>
      </c>
      <c r="V5" s="1" t="s">
        <v>82</v>
      </c>
      <c r="W5" s="1" t="s">
        <v>72</v>
      </c>
      <c r="X5" s="1" t="s">
        <v>82</v>
      </c>
      <c r="Y5" s="1" t="s">
        <v>82</v>
      </c>
      <c r="Z5" s="1" t="s">
        <v>82</v>
      </c>
      <c r="AA5" s="1" t="s">
        <v>72</v>
      </c>
      <c r="AB5" s="1" t="s">
        <v>82</v>
      </c>
      <c r="AC5" s="1" t="s">
        <v>82</v>
      </c>
      <c r="AD5" s="1" t="s">
        <v>72</v>
      </c>
      <c r="AE5" s="1" t="s">
        <v>82</v>
      </c>
      <c r="AF5" s="1" t="s">
        <v>72</v>
      </c>
      <c r="AG5" s="6" t="s">
        <v>82</v>
      </c>
    </row>
    <row r="6" spans="1:33" x14ac:dyDescent="0.35">
      <c r="A6" s="3" t="s">
        <v>16</v>
      </c>
      <c r="B6" s="1" t="s">
        <v>82</v>
      </c>
      <c r="C6" s="1" t="s">
        <v>72</v>
      </c>
      <c r="D6" s="1" t="s">
        <v>82</v>
      </c>
      <c r="E6" s="1" t="s">
        <v>82</v>
      </c>
      <c r="F6" s="1" t="s">
        <v>82</v>
      </c>
      <c r="G6" s="1" t="s">
        <v>82</v>
      </c>
      <c r="H6" s="1" t="s">
        <v>72</v>
      </c>
      <c r="I6" s="1" t="s">
        <v>82</v>
      </c>
      <c r="J6" s="1" t="s">
        <v>82</v>
      </c>
      <c r="K6" s="1" t="s">
        <v>82</v>
      </c>
      <c r="L6" s="1" t="s">
        <v>82</v>
      </c>
      <c r="M6" s="1" t="s">
        <v>72</v>
      </c>
      <c r="N6" s="1" t="s">
        <v>82</v>
      </c>
      <c r="O6" s="1" t="s">
        <v>82</v>
      </c>
      <c r="P6" s="1" t="s">
        <v>82</v>
      </c>
      <c r="Q6" s="1" t="s">
        <v>82</v>
      </c>
      <c r="R6" s="1" t="s">
        <v>72</v>
      </c>
      <c r="S6" s="1" t="s">
        <v>82</v>
      </c>
      <c r="T6" s="1" t="s">
        <v>82</v>
      </c>
      <c r="U6" s="1" t="s">
        <v>82</v>
      </c>
      <c r="V6" s="1" t="s">
        <v>82</v>
      </c>
      <c r="W6" s="1" t="s">
        <v>72</v>
      </c>
      <c r="X6" s="1" t="s">
        <v>82</v>
      </c>
      <c r="Y6" s="1" t="s">
        <v>82</v>
      </c>
      <c r="Z6" s="1" t="s">
        <v>82</v>
      </c>
      <c r="AA6" s="1" t="s">
        <v>82</v>
      </c>
      <c r="AB6" s="1" t="s">
        <v>72</v>
      </c>
      <c r="AC6" s="1" t="s">
        <v>82</v>
      </c>
      <c r="AD6" s="1" t="s">
        <v>72</v>
      </c>
      <c r="AE6" s="1" t="s">
        <v>82</v>
      </c>
      <c r="AF6" s="1" t="s">
        <v>72</v>
      </c>
      <c r="AG6" s="6" t="s">
        <v>82</v>
      </c>
    </row>
    <row r="7" spans="1:33" x14ac:dyDescent="0.35">
      <c r="A7" s="3" t="s">
        <v>47</v>
      </c>
      <c r="B7" s="1" t="s">
        <v>82</v>
      </c>
      <c r="C7" s="1" t="s">
        <v>72</v>
      </c>
      <c r="D7" s="1" t="s">
        <v>82</v>
      </c>
      <c r="E7" s="1" t="s">
        <v>82</v>
      </c>
      <c r="F7" s="1" t="s">
        <v>82</v>
      </c>
      <c r="G7" s="1" t="s">
        <v>72</v>
      </c>
      <c r="H7" s="1" t="s">
        <v>82</v>
      </c>
      <c r="I7" s="1" t="s">
        <v>82</v>
      </c>
      <c r="J7" s="1" t="s">
        <v>82</v>
      </c>
      <c r="K7" s="1" t="s">
        <v>82</v>
      </c>
      <c r="L7" s="1" t="s">
        <v>72</v>
      </c>
      <c r="M7" s="1" t="s">
        <v>82</v>
      </c>
      <c r="N7" s="1" t="s">
        <v>82</v>
      </c>
      <c r="O7" s="1" t="s">
        <v>82</v>
      </c>
      <c r="P7" s="1" t="s">
        <v>82</v>
      </c>
      <c r="Q7" s="1" t="s">
        <v>72</v>
      </c>
      <c r="R7" s="1" t="s">
        <v>82</v>
      </c>
      <c r="S7" s="1" t="s">
        <v>82</v>
      </c>
      <c r="T7" s="1" t="s">
        <v>82</v>
      </c>
      <c r="U7" s="1" t="s">
        <v>82</v>
      </c>
      <c r="V7" s="1" t="s">
        <v>72</v>
      </c>
      <c r="W7" s="1" t="s">
        <v>82</v>
      </c>
      <c r="X7" s="1" t="s">
        <v>82</v>
      </c>
      <c r="Y7" s="1" t="s">
        <v>82</v>
      </c>
      <c r="Z7" s="1" t="s">
        <v>82</v>
      </c>
      <c r="AA7" s="1" t="s">
        <v>82</v>
      </c>
      <c r="AB7" s="1" t="s">
        <v>82</v>
      </c>
      <c r="AC7" s="1" t="s">
        <v>72</v>
      </c>
      <c r="AD7" s="1" t="s">
        <v>72</v>
      </c>
      <c r="AE7" s="1" t="s">
        <v>82</v>
      </c>
      <c r="AF7" s="1" t="s">
        <v>72</v>
      </c>
      <c r="AG7" s="6" t="s">
        <v>82</v>
      </c>
    </row>
    <row r="8" spans="1:33" x14ac:dyDescent="0.35">
      <c r="A8" s="3" t="s">
        <v>8</v>
      </c>
      <c r="B8" s="1" t="s">
        <v>72</v>
      </c>
      <c r="C8" s="1" t="s">
        <v>82</v>
      </c>
      <c r="D8" s="1" t="s">
        <v>82</v>
      </c>
      <c r="E8" s="1" t="s">
        <v>82</v>
      </c>
      <c r="F8" s="1" t="s">
        <v>82</v>
      </c>
      <c r="G8" s="1" t="s">
        <v>72</v>
      </c>
      <c r="H8" s="1" t="s">
        <v>82</v>
      </c>
      <c r="I8" s="1" t="s">
        <v>82</v>
      </c>
      <c r="J8" s="1" t="s">
        <v>82</v>
      </c>
      <c r="K8" s="1" t="s">
        <v>82</v>
      </c>
      <c r="L8" s="1" t="s">
        <v>72</v>
      </c>
      <c r="M8" s="1" t="s">
        <v>82</v>
      </c>
      <c r="N8" s="1" t="s">
        <v>82</v>
      </c>
      <c r="O8" s="1" t="s">
        <v>82</v>
      </c>
      <c r="P8" s="1" t="s">
        <v>82</v>
      </c>
      <c r="Q8" s="1" t="s">
        <v>72</v>
      </c>
      <c r="R8" s="1" t="s">
        <v>82</v>
      </c>
      <c r="S8" s="1" t="s">
        <v>82</v>
      </c>
      <c r="T8" s="1" t="s">
        <v>82</v>
      </c>
      <c r="U8" s="1" t="s">
        <v>82</v>
      </c>
      <c r="V8" s="1" t="s">
        <v>72</v>
      </c>
      <c r="W8" s="1" t="s">
        <v>82</v>
      </c>
      <c r="X8" s="1" t="s">
        <v>82</v>
      </c>
      <c r="Y8" s="1" t="s">
        <v>82</v>
      </c>
      <c r="Z8" s="1" t="s">
        <v>82</v>
      </c>
      <c r="AA8" s="1" t="s">
        <v>82</v>
      </c>
      <c r="AB8" s="1" t="s">
        <v>72</v>
      </c>
      <c r="AC8" s="1" t="s">
        <v>82</v>
      </c>
      <c r="AD8" s="1" t="s">
        <v>82</v>
      </c>
      <c r="AE8" s="1" t="s">
        <v>72</v>
      </c>
      <c r="AF8" s="1" t="s">
        <v>82</v>
      </c>
      <c r="AG8" s="6" t="s">
        <v>72</v>
      </c>
    </row>
    <row r="9" spans="1:33" x14ac:dyDescent="0.35">
      <c r="A9" s="3" t="s">
        <v>29</v>
      </c>
      <c r="B9" s="1" t="s">
        <v>72</v>
      </c>
      <c r="C9" s="1" t="s">
        <v>82</v>
      </c>
      <c r="D9" s="1" t="s">
        <v>82</v>
      </c>
      <c r="E9" s="1" t="s">
        <v>82</v>
      </c>
      <c r="F9" s="1" t="s">
        <v>82</v>
      </c>
      <c r="G9" s="1" t="s">
        <v>82</v>
      </c>
      <c r="H9" s="1" t="s">
        <v>72</v>
      </c>
      <c r="I9" s="1" t="s">
        <v>82</v>
      </c>
      <c r="J9" s="1" t="s">
        <v>82</v>
      </c>
      <c r="K9" s="1" t="s">
        <v>82</v>
      </c>
      <c r="L9" s="1" t="s">
        <v>82</v>
      </c>
      <c r="M9" s="1" t="s">
        <v>82</v>
      </c>
      <c r="N9" s="1" t="s">
        <v>82</v>
      </c>
      <c r="O9" s="1" t="s">
        <v>72</v>
      </c>
      <c r="P9" s="1" t="s">
        <v>82</v>
      </c>
      <c r="Q9" s="1" t="s">
        <v>72</v>
      </c>
      <c r="R9" s="1" t="s">
        <v>82</v>
      </c>
      <c r="S9" s="1" t="s">
        <v>82</v>
      </c>
      <c r="T9" s="1" t="s">
        <v>82</v>
      </c>
      <c r="U9" s="1" t="s">
        <v>82</v>
      </c>
      <c r="V9" s="1" t="s">
        <v>72</v>
      </c>
      <c r="W9" s="1" t="s">
        <v>82</v>
      </c>
      <c r="X9" s="1" t="s">
        <v>82</v>
      </c>
      <c r="Y9" s="1" t="s">
        <v>82</v>
      </c>
      <c r="Z9" s="1" t="s">
        <v>82</v>
      </c>
      <c r="AA9" s="1" t="s">
        <v>72</v>
      </c>
      <c r="AB9" s="1" t="s">
        <v>82</v>
      </c>
      <c r="AC9" s="1" t="s">
        <v>82</v>
      </c>
      <c r="AD9" s="1" t="s">
        <v>82</v>
      </c>
      <c r="AE9" s="1" t="s">
        <v>72</v>
      </c>
      <c r="AF9" s="1" t="s">
        <v>82</v>
      </c>
      <c r="AG9" s="6" t="s">
        <v>72</v>
      </c>
    </row>
    <row r="10" spans="1:33" x14ac:dyDescent="0.35">
      <c r="A10" s="3" t="s">
        <v>14</v>
      </c>
      <c r="B10" s="1" t="s">
        <v>82</v>
      </c>
      <c r="C10" s="1" t="s">
        <v>72</v>
      </c>
      <c r="D10" s="1" t="s">
        <v>82</v>
      </c>
      <c r="E10" s="1" t="s">
        <v>82</v>
      </c>
      <c r="F10" s="1" t="s">
        <v>82</v>
      </c>
      <c r="G10" s="1" t="s">
        <v>72</v>
      </c>
      <c r="H10" s="1" t="s">
        <v>82</v>
      </c>
      <c r="I10" s="1" t="s">
        <v>82</v>
      </c>
      <c r="J10" s="1" t="s">
        <v>82</v>
      </c>
      <c r="K10" s="1" t="s">
        <v>82</v>
      </c>
      <c r="L10" s="1" t="s">
        <v>72</v>
      </c>
      <c r="M10" s="1" t="s">
        <v>82</v>
      </c>
      <c r="N10" s="1" t="s">
        <v>82</v>
      </c>
      <c r="O10" s="1" t="s">
        <v>82</v>
      </c>
      <c r="P10" s="1" t="s">
        <v>82</v>
      </c>
      <c r="Q10" s="1" t="s">
        <v>72</v>
      </c>
      <c r="R10" s="1" t="s">
        <v>82</v>
      </c>
      <c r="S10" s="1" t="s">
        <v>82</v>
      </c>
      <c r="T10" s="1" t="s">
        <v>82</v>
      </c>
      <c r="U10" s="1" t="s">
        <v>82</v>
      </c>
      <c r="V10" s="1" t="s">
        <v>72</v>
      </c>
      <c r="W10" s="1" t="s">
        <v>82</v>
      </c>
      <c r="X10" s="1" t="s">
        <v>82</v>
      </c>
      <c r="Y10" s="1" t="s">
        <v>82</v>
      </c>
      <c r="Z10" s="1" t="s">
        <v>82</v>
      </c>
      <c r="AA10" s="1" t="s">
        <v>82</v>
      </c>
      <c r="AB10" s="1" t="s">
        <v>72</v>
      </c>
      <c r="AC10" s="1" t="s">
        <v>82</v>
      </c>
      <c r="AD10" s="1" t="s">
        <v>82</v>
      </c>
      <c r="AE10" s="1" t="s">
        <v>72</v>
      </c>
      <c r="AF10" s="1" t="s">
        <v>72</v>
      </c>
      <c r="AG10" s="6" t="s">
        <v>82</v>
      </c>
    </row>
    <row r="11" spans="1:33" x14ac:dyDescent="0.35">
      <c r="A11" s="3" t="s">
        <v>71</v>
      </c>
      <c r="B11" s="1" t="s">
        <v>82</v>
      </c>
      <c r="C11" s="1" t="s">
        <v>72</v>
      </c>
      <c r="D11" s="1" t="s">
        <v>82</v>
      </c>
      <c r="E11" s="1" t="s">
        <v>82</v>
      </c>
      <c r="F11" s="1" t="s">
        <v>82</v>
      </c>
      <c r="G11" s="1" t="s">
        <v>82</v>
      </c>
      <c r="H11" s="1" t="s">
        <v>72</v>
      </c>
      <c r="I11" s="1" t="s">
        <v>82</v>
      </c>
      <c r="J11" s="1" t="s">
        <v>82</v>
      </c>
      <c r="K11" s="1" t="s">
        <v>82</v>
      </c>
      <c r="L11" s="1" t="s">
        <v>82</v>
      </c>
      <c r="M11" s="1" t="s">
        <v>72</v>
      </c>
      <c r="N11" s="1" t="s">
        <v>82</v>
      </c>
      <c r="O11" s="1" t="s">
        <v>82</v>
      </c>
      <c r="P11" s="1" t="s">
        <v>82</v>
      </c>
      <c r="Q11" s="1" t="s">
        <v>82</v>
      </c>
      <c r="R11" s="1" t="s">
        <v>72</v>
      </c>
      <c r="S11" s="1" t="s">
        <v>82</v>
      </c>
      <c r="T11" s="1" t="s">
        <v>82</v>
      </c>
      <c r="U11" s="1" t="s">
        <v>82</v>
      </c>
      <c r="V11" s="1" t="s">
        <v>82</v>
      </c>
      <c r="W11" s="1" t="s">
        <v>72</v>
      </c>
      <c r="X11" s="1" t="s">
        <v>82</v>
      </c>
      <c r="Y11" s="1" t="s">
        <v>82</v>
      </c>
      <c r="Z11" s="1" t="s">
        <v>82</v>
      </c>
      <c r="AA11" s="1" t="s">
        <v>72</v>
      </c>
      <c r="AB11" s="1" t="s">
        <v>82</v>
      </c>
      <c r="AC11" s="1" t="s">
        <v>82</v>
      </c>
      <c r="AD11" s="1" t="s">
        <v>72</v>
      </c>
      <c r="AE11" s="1" t="s">
        <v>82</v>
      </c>
      <c r="AF11" s="1" t="s">
        <v>72</v>
      </c>
      <c r="AG11" s="6" t="s">
        <v>82</v>
      </c>
    </row>
    <row r="12" spans="1:33" x14ac:dyDescent="0.35">
      <c r="A12" s="3" t="s">
        <v>79</v>
      </c>
      <c r="B12" s="1" t="s">
        <v>82</v>
      </c>
      <c r="C12" s="1" t="s">
        <v>72</v>
      </c>
      <c r="D12" s="1" t="s">
        <v>82</v>
      </c>
      <c r="E12" s="1" t="s">
        <v>82</v>
      </c>
      <c r="F12" s="1" t="s">
        <v>82</v>
      </c>
      <c r="G12" s="1" t="s">
        <v>82</v>
      </c>
      <c r="H12" s="1" t="s">
        <v>72</v>
      </c>
      <c r="I12" s="1" t="s">
        <v>82</v>
      </c>
      <c r="J12" s="1" t="s">
        <v>82</v>
      </c>
      <c r="K12" s="1" t="s">
        <v>82</v>
      </c>
      <c r="L12" s="1" t="s">
        <v>82</v>
      </c>
      <c r="M12" s="1" t="s">
        <v>72</v>
      </c>
      <c r="N12" s="1" t="s">
        <v>82</v>
      </c>
      <c r="O12" s="1" t="s">
        <v>82</v>
      </c>
      <c r="P12" s="1" t="s">
        <v>82</v>
      </c>
      <c r="Q12" s="1" t="s">
        <v>82</v>
      </c>
      <c r="R12" s="1" t="s">
        <v>72</v>
      </c>
      <c r="S12" s="1" t="s">
        <v>82</v>
      </c>
      <c r="T12" s="1" t="s">
        <v>82</v>
      </c>
      <c r="U12" s="1" t="s">
        <v>82</v>
      </c>
      <c r="V12" s="1" t="s">
        <v>82</v>
      </c>
      <c r="W12" s="1" t="s">
        <v>72</v>
      </c>
      <c r="X12" s="1" t="s">
        <v>82</v>
      </c>
      <c r="Y12" s="1" t="s">
        <v>82</v>
      </c>
      <c r="Z12" s="1" t="s">
        <v>82</v>
      </c>
      <c r="AA12" s="1" t="s">
        <v>72</v>
      </c>
      <c r="AB12" s="1" t="s">
        <v>82</v>
      </c>
      <c r="AC12" s="1" t="s">
        <v>82</v>
      </c>
      <c r="AD12" s="1" t="s">
        <v>82</v>
      </c>
      <c r="AE12" s="1" t="s">
        <v>72</v>
      </c>
      <c r="AF12" s="1" t="s">
        <v>72</v>
      </c>
      <c r="AG12" s="6" t="s">
        <v>82</v>
      </c>
    </row>
    <row r="13" spans="1:33" x14ac:dyDescent="0.35">
      <c r="A13" s="3" t="s">
        <v>77</v>
      </c>
      <c r="B13" s="1" t="s">
        <v>72</v>
      </c>
      <c r="C13" s="1" t="s">
        <v>82</v>
      </c>
      <c r="D13" s="1" t="s">
        <v>82</v>
      </c>
      <c r="E13" s="1" t="s">
        <v>82</v>
      </c>
      <c r="F13" s="1" t="s">
        <v>82</v>
      </c>
      <c r="G13" s="1" t="s">
        <v>72</v>
      </c>
      <c r="H13" s="1" t="s">
        <v>82</v>
      </c>
      <c r="I13" s="1" t="s">
        <v>82</v>
      </c>
      <c r="J13" s="1" t="s">
        <v>82</v>
      </c>
      <c r="K13" s="1" t="s">
        <v>82</v>
      </c>
      <c r="L13" s="1" t="s">
        <v>72</v>
      </c>
      <c r="M13" s="1" t="s">
        <v>82</v>
      </c>
      <c r="N13" s="1" t="s">
        <v>82</v>
      </c>
      <c r="O13" s="1" t="s">
        <v>82</v>
      </c>
      <c r="P13" s="1" t="s">
        <v>82</v>
      </c>
      <c r="Q13" s="1" t="s">
        <v>72</v>
      </c>
      <c r="R13" s="1" t="s">
        <v>82</v>
      </c>
      <c r="S13" s="1" t="s">
        <v>82</v>
      </c>
      <c r="T13" s="1" t="s">
        <v>82</v>
      </c>
      <c r="U13" s="1" t="s">
        <v>82</v>
      </c>
      <c r="V13" s="1" t="s">
        <v>72</v>
      </c>
      <c r="W13" s="1" t="s">
        <v>82</v>
      </c>
      <c r="X13" s="1" t="s">
        <v>82</v>
      </c>
      <c r="Y13" s="1" t="s">
        <v>82</v>
      </c>
      <c r="Z13" s="1" t="s">
        <v>82</v>
      </c>
      <c r="AA13" s="1" t="s">
        <v>82</v>
      </c>
      <c r="AB13" s="1" t="s">
        <v>72</v>
      </c>
      <c r="AC13" s="1" t="s">
        <v>82</v>
      </c>
      <c r="AD13" s="1" t="s">
        <v>82</v>
      </c>
      <c r="AE13" s="1" t="s">
        <v>72</v>
      </c>
      <c r="AF13" s="1" t="s">
        <v>72</v>
      </c>
      <c r="AG13" s="6" t="s">
        <v>82</v>
      </c>
    </row>
    <row r="14" spans="1:33" x14ac:dyDescent="0.35">
      <c r="A14" s="3" t="s">
        <v>31</v>
      </c>
      <c r="B14" s="1" t="s">
        <v>82</v>
      </c>
      <c r="C14" s="1" t="s">
        <v>72</v>
      </c>
      <c r="D14" s="1" t="s">
        <v>82</v>
      </c>
      <c r="E14" s="1" t="s">
        <v>82</v>
      </c>
      <c r="F14" s="1" t="s">
        <v>82</v>
      </c>
      <c r="G14" s="1" t="s">
        <v>72</v>
      </c>
      <c r="H14" s="1" t="s">
        <v>82</v>
      </c>
      <c r="I14" s="1" t="s">
        <v>82</v>
      </c>
      <c r="J14" s="1" t="s">
        <v>82</v>
      </c>
      <c r="K14" s="1" t="s">
        <v>82</v>
      </c>
      <c r="L14" s="1" t="s">
        <v>72</v>
      </c>
      <c r="M14" s="1" t="s">
        <v>82</v>
      </c>
      <c r="N14" s="1" t="s">
        <v>82</v>
      </c>
      <c r="O14" s="1" t="s">
        <v>82</v>
      </c>
      <c r="P14" s="1" t="s">
        <v>82</v>
      </c>
      <c r="Q14" s="1" t="s">
        <v>72</v>
      </c>
      <c r="R14" s="1" t="s">
        <v>82</v>
      </c>
      <c r="S14" s="1" t="s">
        <v>82</v>
      </c>
      <c r="T14" s="1" t="s">
        <v>82</v>
      </c>
      <c r="U14" s="1" t="s">
        <v>82</v>
      </c>
      <c r="V14" s="1" t="s">
        <v>72</v>
      </c>
      <c r="W14" s="1" t="s">
        <v>82</v>
      </c>
      <c r="X14" s="1" t="s">
        <v>82</v>
      </c>
      <c r="Y14" s="1" t="s">
        <v>82</v>
      </c>
      <c r="Z14" s="1" t="s">
        <v>82</v>
      </c>
      <c r="AA14" s="1" t="s">
        <v>72</v>
      </c>
      <c r="AB14" s="1" t="s">
        <v>82</v>
      </c>
      <c r="AC14" s="1" t="s">
        <v>82</v>
      </c>
      <c r="AD14" s="1" t="s">
        <v>82</v>
      </c>
      <c r="AE14" s="1" t="s">
        <v>72</v>
      </c>
      <c r="AF14" s="1" t="s">
        <v>72</v>
      </c>
      <c r="AG14" s="6" t="s">
        <v>82</v>
      </c>
    </row>
    <row r="15" spans="1:33" x14ac:dyDescent="0.35">
      <c r="A15" s="3" t="s">
        <v>65</v>
      </c>
      <c r="B15" s="1" t="s">
        <v>82</v>
      </c>
      <c r="C15" s="1" t="s">
        <v>72</v>
      </c>
      <c r="D15" s="1" t="s">
        <v>82</v>
      </c>
      <c r="E15" s="1" t="s">
        <v>82</v>
      </c>
      <c r="F15" s="1" t="s">
        <v>82</v>
      </c>
      <c r="G15" s="1" t="s">
        <v>82</v>
      </c>
      <c r="H15" s="1" t="s">
        <v>72</v>
      </c>
      <c r="I15" s="1" t="s">
        <v>82</v>
      </c>
      <c r="J15" s="1" t="s">
        <v>82</v>
      </c>
      <c r="K15" s="1" t="s">
        <v>82</v>
      </c>
      <c r="L15" s="1" t="s">
        <v>82</v>
      </c>
      <c r="M15" s="1" t="s">
        <v>72</v>
      </c>
      <c r="N15" s="1" t="s">
        <v>82</v>
      </c>
      <c r="O15" s="1" t="s">
        <v>82</v>
      </c>
      <c r="P15" s="1" t="s">
        <v>82</v>
      </c>
      <c r="Q15" s="1" t="s">
        <v>82</v>
      </c>
      <c r="R15" s="1" t="s">
        <v>72</v>
      </c>
      <c r="S15" s="1" t="s">
        <v>82</v>
      </c>
      <c r="T15" s="1" t="s">
        <v>82</v>
      </c>
      <c r="U15" s="1" t="s">
        <v>82</v>
      </c>
      <c r="V15" s="1" t="s">
        <v>82</v>
      </c>
      <c r="W15" s="1" t="s">
        <v>72</v>
      </c>
      <c r="X15" s="1" t="s">
        <v>82</v>
      </c>
      <c r="Y15" s="1" t="s">
        <v>82</v>
      </c>
      <c r="Z15" s="1" t="s">
        <v>82</v>
      </c>
      <c r="AA15" s="1" t="s">
        <v>72</v>
      </c>
      <c r="AB15" s="1" t="s">
        <v>82</v>
      </c>
      <c r="AC15" s="1" t="s">
        <v>82</v>
      </c>
      <c r="AD15" s="1" t="s">
        <v>72</v>
      </c>
      <c r="AE15" s="1" t="s">
        <v>82</v>
      </c>
      <c r="AF15" s="1" t="s">
        <v>72</v>
      </c>
      <c r="AG15" s="6" t="s">
        <v>82</v>
      </c>
    </row>
    <row r="16" spans="1:33" x14ac:dyDescent="0.35">
      <c r="A16" s="3" t="s">
        <v>50</v>
      </c>
      <c r="B16" s="1" t="s">
        <v>72</v>
      </c>
      <c r="C16" s="1" t="s">
        <v>82</v>
      </c>
      <c r="D16" s="1" t="s">
        <v>82</v>
      </c>
      <c r="E16" s="1" t="s">
        <v>82</v>
      </c>
      <c r="F16" s="1" t="s">
        <v>82</v>
      </c>
      <c r="G16" s="1" t="s">
        <v>82</v>
      </c>
      <c r="H16" s="1" t="s">
        <v>72</v>
      </c>
      <c r="I16" s="1" t="s">
        <v>82</v>
      </c>
      <c r="J16" s="1" t="s">
        <v>82</v>
      </c>
      <c r="K16" s="1" t="s">
        <v>82</v>
      </c>
      <c r="L16" s="1" t="s">
        <v>72</v>
      </c>
      <c r="M16" s="1" t="s">
        <v>82</v>
      </c>
      <c r="N16" s="1" t="s">
        <v>82</v>
      </c>
      <c r="O16" s="1" t="s">
        <v>82</v>
      </c>
      <c r="P16" s="1" t="s">
        <v>82</v>
      </c>
      <c r="Q16" s="1" t="s">
        <v>72</v>
      </c>
      <c r="R16" s="1" t="s">
        <v>82</v>
      </c>
      <c r="S16" s="1" t="s">
        <v>82</v>
      </c>
      <c r="T16" s="1" t="s">
        <v>82</v>
      </c>
      <c r="U16" s="1" t="s">
        <v>82</v>
      </c>
      <c r="V16" s="1" t="s">
        <v>72</v>
      </c>
      <c r="W16" s="1" t="s">
        <v>82</v>
      </c>
      <c r="X16" s="1" t="s">
        <v>82</v>
      </c>
      <c r="Y16" s="1" t="s">
        <v>82</v>
      </c>
      <c r="Z16" s="1" t="s">
        <v>82</v>
      </c>
      <c r="AA16" s="1" t="s">
        <v>82</v>
      </c>
      <c r="AB16" s="1" t="s">
        <v>72</v>
      </c>
      <c r="AC16" s="1" t="s">
        <v>82</v>
      </c>
      <c r="AD16" s="1" t="s">
        <v>82</v>
      </c>
      <c r="AE16" s="1" t="s">
        <v>72</v>
      </c>
      <c r="AF16" s="1" t="s">
        <v>72</v>
      </c>
      <c r="AG16" s="6" t="s">
        <v>82</v>
      </c>
    </row>
    <row r="17" spans="1:33" x14ac:dyDescent="0.35">
      <c r="A17" s="3" t="s">
        <v>5</v>
      </c>
      <c r="B17" s="1" t="s">
        <v>72</v>
      </c>
      <c r="C17" s="1" t="s">
        <v>82</v>
      </c>
      <c r="D17" s="1" t="s">
        <v>82</v>
      </c>
      <c r="E17" s="1" t="s">
        <v>82</v>
      </c>
      <c r="F17" s="1" t="s">
        <v>82</v>
      </c>
      <c r="G17" s="1" t="s">
        <v>72</v>
      </c>
      <c r="H17" s="1" t="s">
        <v>82</v>
      </c>
      <c r="I17" s="1" t="s">
        <v>82</v>
      </c>
      <c r="J17" s="1" t="s">
        <v>82</v>
      </c>
      <c r="K17" s="1" t="s">
        <v>82</v>
      </c>
      <c r="L17" s="1" t="s">
        <v>72</v>
      </c>
      <c r="M17" s="1" t="s">
        <v>82</v>
      </c>
      <c r="N17" s="1" t="s">
        <v>82</v>
      </c>
      <c r="O17" s="1" t="s">
        <v>82</v>
      </c>
      <c r="P17" s="1" t="s">
        <v>82</v>
      </c>
      <c r="Q17" s="1" t="s">
        <v>72</v>
      </c>
      <c r="R17" s="1" t="s">
        <v>82</v>
      </c>
      <c r="S17" s="1" t="s">
        <v>82</v>
      </c>
      <c r="T17" s="1" t="s">
        <v>82</v>
      </c>
      <c r="U17" s="1" t="s">
        <v>82</v>
      </c>
      <c r="V17" s="1" t="s">
        <v>72</v>
      </c>
      <c r="W17" s="1" t="s">
        <v>82</v>
      </c>
      <c r="X17" s="1" t="s">
        <v>82</v>
      </c>
      <c r="Y17" s="1" t="s">
        <v>82</v>
      </c>
      <c r="Z17" s="1" t="s">
        <v>82</v>
      </c>
      <c r="AA17" s="1" t="s">
        <v>82</v>
      </c>
      <c r="AB17" s="1" t="s">
        <v>72</v>
      </c>
      <c r="AC17" s="1" t="s">
        <v>82</v>
      </c>
      <c r="AD17" s="1" t="s">
        <v>82</v>
      </c>
      <c r="AE17" s="1" t="s">
        <v>72</v>
      </c>
      <c r="AF17" s="1" t="s">
        <v>82</v>
      </c>
      <c r="AG17" s="6" t="s">
        <v>72</v>
      </c>
    </row>
    <row r="18" spans="1:33" x14ac:dyDescent="0.35">
      <c r="A18" s="3" t="s">
        <v>75</v>
      </c>
      <c r="B18" s="1" t="s">
        <v>82</v>
      </c>
      <c r="C18" s="1" t="s">
        <v>72</v>
      </c>
      <c r="D18" s="1" t="s">
        <v>82</v>
      </c>
      <c r="E18" s="1" t="s">
        <v>82</v>
      </c>
      <c r="F18" s="1" t="s">
        <v>82</v>
      </c>
      <c r="G18" s="1" t="s">
        <v>82</v>
      </c>
      <c r="H18" s="1" t="s">
        <v>72</v>
      </c>
      <c r="I18" s="1" t="s">
        <v>82</v>
      </c>
      <c r="J18" s="1" t="s">
        <v>82</v>
      </c>
      <c r="K18" s="1" t="s">
        <v>82</v>
      </c>
      <c r="L18" s="1" t="s">
        <v>82</v>
      </c>
      <c r="M18" s="1" t="s">
        <v>72</v>
      </c>
      <c r="N18" s="1" t="s">
        <v>82</v>
      </c>
      <c r="O18" s="1" t="s">
        <v>82</v>
      </c>
      <c r="P18" s="1" t="s">
        <v>82</v>
      </c>
      <c r="Q18" s="1" t="s">
        <v>82</v>
      </c>
      <c r="R18" s="1" t="s">
        <v>72</v>
      </c>
      <c r="S18" s="1" t="s">
        <v>82</v>
      </c>
      <c r="T18" s="1" t="s">
        <v>82</v>
      </c>
      <c r="U18" s="1" t="s">
        <v>82</v>
      </c>
      <c r="V18" s="1" t="s">
        <v>82</v>
      </c>
      <c r="W18" s="1" t="s">
        <v>72</v>
      </c>
      <c r="X18" s="1" t="s">
        <v>82</v>
      </c>
      <c r="Y18" s="1" t="s">
        <v>82</v>
      </c>
      <c r="Z18" s="1" t="s">
        <v>82</v>
      </c>
      <c r="AA18" s="1" t="s">
        <v>82</v>
      </c>
      <c r="AB18" s="1" t="s">
        <v>82</v>
      </c>
      <c r="AC18" s="1" t="s">
        <v>72</v>
      </c>
      <c r="AD18" s="1" t="s">
        <v>82</v>
      </c>
      <c r="AE18" s="1" t="s">
        <v>72</v>
      </c>
      <c r="AF18" s="1" t="s">
        <v>72</v>
      </c>
      <c r="AG18" s="6" t="s">
        <v>82</v>
      </c>
    </row>
    <row r="19" spans="1:33" x14ac:dyDescent="0.35">
      <c r="A19" s="3" t="s">
        <v>62</v>
      </c>
      <c r="B19" s="1" t="s">
        <v>82</v>
      </c>
      <c r="C19" s="1" t="s">
        <v>82</v>
      </c>
      <c r="D19" s="1" t="s">
        <v>72</v>
      </c>
      <c r="E19" s="1" t="s">
        <v>82</v>
      </c>
      <c r="F19" s="1" t="s">
        <v>82</v>
      </c>
      <c r="G19" s="1" t="s">
        <v>82</v>
      </c>
      <c r="H19" s="1" t="s">
        <v>82</v>
      </c>
      <c r="I19" s="1" t="s">
        <v>82</v>
      </c>
      <c r="J19" s="1" t="s">
        <v>72</v>
      </c>
      <c r="K19" s="1" t="s">
        <v>82</v>
      </c>
      <c r="L19" s="1" t="s">
        <v>82</v>
      </c>
      <c r="M19" s="1" t="s">
        <v>82</v>
      </c>
      <c r="N19" s="1" t="s">
        <v>82</v>
      </c>
      <c r="O19" s="1" t="s">
        <v>72</v>
      </c>
      <c r="P19" s="1" t="s">
        <v>82</v>
      </c>
      <c r="Q19" s="1" t="s">
        <v>72</v>
      </c>
      <c r="R19" s="1" t="s">
        <v>82</v>
      </c>
      <c r="S19" s="1" t="s">
        <v>82</v>
      </c>
      <c r="T19" s="1" t="s">
        <v>82</v>
      </c>
      <c r="U19" s="1" t="s">
        <v>82</v>
      </c>
      <c r="V19" s="1" t="s">
        <v>72</v>
      </c>
      <c r="W19" s="1" t="s">
        <v>82</v>
      </c>
      <c r="X19" s="1" t="s">
        <v>82</v>
      </c>
      <c r="Y19" s="1" t="s">
        <v>82</v>
      </c>
      <c r="Z19" s="1" t="s">
        <v>82</v>
      </c>
      <c r="AA19" s="1" t="s">
        <v>82</v>
      </c>
      <c r="AB19" s="1" t="s">
        <v>72</v>
      </c>
      <c r="AC19" s="1" t="s">
        <v>82</v>
      </c>
      <c r="AD19" s="1" t="s">
        <v>82</v>
      </c>
      <c r="AE19" s="1" t="s">
        <v>72</v>
      </c>
      <c r="AF19" s="1" t="s">
        <v>72</v>
      </c>
      <c r="AG19" s="6" t="s">
        <v>82</v>
      </c>
    </row>
    <row r="20" spans="1:33" x14ac:dyDescent="0.35">
      <c r="A20" s="3" t="s">
        <v>17</v>
      </c>
      <c r="B20" s="1" t="s">
        <v>82</v>
      </c>
      <c r="C20" s="1" t="s">
        <v>72</v>
      </c>
      <c r="D20" s="1" t="s">
        <v>82</v>
      </c>
      <c r="E20" s="1" t="s">
        <v>82</v>
      </c>
      <c r="F20" s="1" t="s">
        <v>82</v>
      </c>
      <c r="G20" s="1" t="s">
        <v>82</v>
      </c>
      <c r="H20" s="1" t="s">
        <v>82</v>
      </c>
      <c r="I20" s="1" t="s">
        <v>82</v>
      </c>
      <c r="J20" s="1" t="s">
        <v>72</v>
      </c>
      <c r="K20" s="1" t="s">
        <v>82</v>
      </c>
      <c r="L20" s="1" t="s">
        <v>82</v>
      </c>
      <c r="M20" s="1" t="s">
        <v>72</v>
      </c>
      <c r="N20" s="1" t="s">
        <v>82</v>
      </c>
      <c r="O20" s="1" t="s">
        <v>82</v>
      </c>
      <c r="P20" s="1" t="s">
        <v>82</v>
      </c>
      <c r="Q20" s="1" t="s">
        <v>82</v>
      </c>
      <c r="R20" s="1" t="s">
        <v>72</v>
      </c>
      <c r="S20" s="1" t="s">
        <v>82</v>
      </c>
      <c r="T20" s="1" t="s">
        <v>82</v>
      </c>
      <c r="U20" s="1" t="s">
        <v>82</v>
      </c>
      <c r="V20" s="1" t="s">
        <v>82</v>
      </c>
      <c r="W20" s="1" t="s">
        <v>72</v>
      </c>
      <c r="X20" s="1" t="s">
        <v>82</v>
      </c>
      <c r="Y20" s="1" t="s">
        <v>82</v>
      </c>
      <c r="Z20" s="1" t="s">
        <v>82</v>
      </c>
      <c r="AA20" s="1" t="s">
        <v>82</v>
      </c>
      <c r="AB20" s="1" t="s">
        <v>72</v>
      </c>
      <c r="AC20" s="1" t="s">
        <v>82</v>
      </c>
      <c r="AD20" s="1" t="s">
        <v>82</v>
      </c>
      <c r="AE20" s="1" t="s">
        <v>72</v>
      </c>
      <c r="AF20" s="1" t="s">
        <v>72</v>
      </c>
      <c r="AG20" s="6" t="s">
        <v>82</v>
      </c>
    </row>
    <row r="21" spans="1:33" x14ac:dyDescent="0.35">
      <c r="A21" s="3" t="s">
        <v>49</v>
      </c>
      <c r="B21" s="1" t="s">
        <v>82</v>
      </c>
      <c r="C21" s="1" t="s">
        <v>72</v>
      </c>
      <c r="D21" s="1" t="s">
        <v>82</v>
      </c>
      <c r="E21" s="1" t="s">
        <v>82</v>
      </c>
      <c r="F21" s="1" t="s">
        <v>82</v>
      </c>
      <c r="G21" s="1" t="s">
        <v>82</v>
      </c>
      <c r="H21" s="1" t="s">
        <v>72</v>
      </c>
      <c r="I21" s="1" t="s">
        <v>82</v>
      </c>
      <c r="J21" s="1" t="s">
        <v>82</v>
      </c>
      <c r="K21" s="1" t="s">
        <v>82</v>
      </c>
      <c r="L21" s="1" t="s">
        <v>82</v>
      </c>
      <c r="M21" s="1" t="s">
        <v>72</v>
      </c>
      <c r="N21" s="1" t="s">
        <v>82</v>
      </c>
      <c r="O21" s="1" t="s">
        <v>82</v>
      </c>
      <c r="P21" s="1" t="s">
        <v>82</v>
      </c>
      <c r="Q21" s="1" t="s">
        <v>82</v>
      </c>
      <c r="R21" s="1" t="s">
        <v>72</v>
      </c>
      <c r="S21" s="1" t="s">
        <v>82</v>
      </c>
      <c r="T21" s="1" t="s">
        <v>82</v>
      </c>
      <c r="U21" s="1" t="s">
        <v>82</v>
      </c>
      <c r="V21" s="1" t="s">
        <v>82</v>
      </c>
      <c r="W21" s="1" t="s">
        <v>72</v>
      </c>
      <c r="X21" s="1" t="s">
        <v>82</v>
      </c>
      <c r="Y21" s="1" t="s">
        <v>82</v>
      </c>
      <c r="Z21" s="1" t="s">
        <v>82</v>
      </c>
      <c r="AA21" s="1" t="s">
        <v>82</v>
      </c>
      <c r="AB21" s="1" t="s">
        <v>72</v>
      </c>
      <c r="AC21" s="1" t="s">
        <v>82</v>
      </c>
      <c r="AD21" s="1" t="s">
        <v>82</v>
      </c>
      <c r="AE21" s="1" t="s">
        <v>72</v>
      </c>
      <c r="AF21" s="1" t="s">
        <v>72</v>
      </c>
      <c r="AG21" s="6" t="s">
        <v>82</v>
      </c>
    </row>
    <row r="22" spans="1:33" x14ac:dyDescent="0.35">
      <c r="A22" s="3" t="s">
        <v>4</v>
      </c>
      <c r="B22" s="1" t="s">
        <v>82</v>
      </c>
      <c r="C22" s="1" t="s">
        <v>72</v>
      </c>
      <c r="D22" s="1" t="s">
        <v>82</v>
      </c>
      <c r="E22" s="1" t="s">
        <v>82</v>
      </c>
      <c r="F22" s="1" t="s">
        <v>82</v>
      </c>
      <c r="G22" s="1" t="s">
        <v>82</v>
      </c>
      <c r="H22" s="1" t="s">
        <v>72</v>
      </c>
      <c r="I22" s="1" t="s">
        <v>82</v>
      </c>
      <c r="J22" s="1" t="s">
        <v>82</v>
      </c>
      <c r="K22" s="1" t="s">
        <v>82</v>
      </c>
      <c r="L22" s="1" t="s">
        <v>82</v>
      </c>
      <c r="M22" s="1" t="s">
        <v>72</v>
      </c>
      <c r="N22" s="1" t="s">
        <v>82</v>
      </c>
      <c r="O22" s="1" t="s">
        <v>82</v>
      </c>
      <c r="P22" s="1" t="s">
        <v>82</v>
      </c>
      <c r="Q22" s="1" t="s">
        <v>82</v>
      </c>
      <c r="R22" s="1" t="s">
        <v>72</v>
      </c>
      <c r="S22" s="1" t="s">
        <v>82</v>
      </c>
      <c r="T22" s="1" t="s">
        <v>82</v>
      </c>
      <c r="U22" s="1" t="s">
        <v>82</v>
      </c>
      <c r="V22" s="1" t="s">
        <v>82</v>
      </c>
      <c r="W22" s="1" t="s">
        <v>72</v>
      </c>
      <c r="X22" s="1" t="s">
        <v>82</v>
      </c>
      <c r="Y22" s="1" t="s">
        <v>82</v>
      </c>
      <c r="Z22" s="1" t="s">
        <v>82</v>
      </c>
      <c r="AA22" s="1" t="s">
        <v>82</v>
      </c>
      <c r="AB22" s="1" t="s">
        <v>72</v>
      </c>
      <c r="AC22" s="1" t="s">
        <v>82</v>
      </c>
      <c r="AD22" s="1" t="s">
        <v>82</v>
      </c>
      <c r="AE22" s="1" t="s">
        <v>72</v>
      </c>
      <c r="AF22" s="1" t="s">
        <v>82</v>
      </c>
      <c r="AG22" s="6" t="s">
        <v>72</v>
      </c>
    </row>
    <row r="23" spans="1:33" x14ac:dyDescent="0.35">
      <c r="A23" s="3" t="s">
        <v>76</v>
      </c>
      <c r="B23" s="1" t="s">
        <v>72</v>
      </c>
      <c r="C23" s="1" t="s">
        <v>82</v>
      </c>
      <c r="D23" s="1" t="s">
        <v>82</v>
      </c>
      <c r="E23" s="1" t="s">
        <v>82</v>
      </c>
      <c r="F23" s="1" t="s">
        <v>82</v>
      </c>
      <c r="G23" s="1" t="s">
        <v>82</v>
      </c>
      <c r="H23" s="1" t="s">
        <v>72</v>
      </c>
      <c r="I23" s="1" t="s">
        <v>82</v>
      </c>
      <c r="J23" s="1" t="s">
        <v>82</v>
      </c>
      <c r="K23" s="1" t="s">
        <v>82</v>
      </c>
      <c r="L23" s="1" t="s">
        <v>82</v>
      </c>
      <c r="M23" s="1" t="s">
        <v>72</v>
      </c>
      <c r="N23" s="1" t="s">
        <v>82</v>
      </c>
      <c r="O23" s="1" t="s">
        <v>82</v>
      </c>
      <c r="P23" s="1" t="s">
        <v>82</v>
      </c>
      <c r="Q23" s="1" t="s">
        <v>82</v>
      </c>
      <c r="R23" s="1" t="s">
        <v>72</v>
      </c>
      <c r="S23" s="1" t="s">
        <v>82</v>
      </c>
      <c r="T23" s="1" t="s">
        <v>82</v>
      </c>
      <c r="U23" s="1" t="s">
        <v>82</v>
      </c>
      <c r="V23" s="1" t="s">
        <v>82</v>
      </c>
      <c r="W23" s="1" t="s">
        <v>72</v>
      </c>
      <c r="X23" s="1" t="s">
        <v>82</v>
      </c>
      <c r="Y23" s="1" t="s">
        <v>82</v>
      </c>
      <c r="Z23" s="1" t="s">
        <v>82</v>
      </c>
      <c r="AA23" s="1" t="s">
        <v>72</v>
      </c>
      <c r="AB23" s="1" t="s">
        <v>82</v>
      </c>
      <c r="AC23" s="1" t="s">
        <v>82</v>
      </c>
      <c r="AD23" s="1" t="s">
        <v>82</v>
      </c>
      <c r="AE23" s="1" t="s">
        <v>72</v>
      </c>
      <c r="AF23" s="1" t="s">
        <v>82</v>
      </c>
      <c r="AG23" s="6" t="s">
        <v>72</v>
      </c>
    </row>
    <row r="24" spans="1:33" x14ac:dyDescent="0.35">
      <c r="A24" s="3" t="s">
        <v>12</v>
      </c>
      <c r="B24" s="1" t="s">
        <v>82</v>
      </c>
      <c r="C24" s="1" t="s">
        <v>72</v>
      </c>
      <c r="D24" s="1" t="s">
        <v>82</v>
      </c>
      <c r="E24" s="1" t="s">
        <v>82</v>
      </c>
      <c r="F24" s="1" t="s">
        <v>82</v>
      </c>
      <c r="G24" s="1" t="s">
        <v>82</v>
      </c>
      <c r="H24" s="1" t="s">
        <v>72</v>
      </c>
      <c r="I24" s="1" t="s">
        <v>82</v>
      </c>
      <c r="J24" s="1" t="s">
        <v>82</v>
      </c>
      <c r="K24" s="1" t="s">
        <v>82</v>
      </c>
      <c r="L24" s="1" t="s">
        <v>82</v>
      </c>
      <c r="M24" s="1" t="s">
        <v>82</v>
      </c>
      <c r="N24" s="1" t="s">
        <v>82</v>
      </c>
      <c r="O24" s="1" t="s">
        <v>72</v>
      </c>
      <c r="P24" s="1" t="s">
        <v>82</v>
      </c>
      <c r="Q24" s="1" t="s">
        <v>82</v>
      </c>
      <c r="R24" s="1" t="s">
        <v>72</v>
      </c>
      <c r="S24" s="1" t="s">
        <v>82</v>
      </c>
      <c r="T24" s="1" t="s">
        <v>82</v>
      </c>
      <c r="U24" s="1" t="s">
        <v>82</v>
      </c>
      <c r="V24" s="1" t="s">
        <v>82</v>
      </c>
      <c r="W24" s="1" t="s">
        <v>72</v>
      </c>
      <c r="X24" s="1" t="s">
        <v>82</v>
      </c>
      <c r="Y24" s="1" t="s">
        <v>82</v>
      </c>
      <c r="Z24" s="1" t="s">
        <v>82</v>
      </c>
      <c r="AA24" s="1" t="s">
        <v>72</v>
      </c>
      <c r="AB24" s="1" t="s">
        <v>82</v>
      </c>
      <c r="AC24" s="1" t="s">
        <v>82</v>
      </c>
      <c r="AD24" s="1" t="s">
        <v>82</v>
      </c>
      <c r="AE24" s="1" t="s">
        <v>72</v>
      </c>
      <c r="AF24" s="1" t="s">
        <v>72</v>
      </c>
      <c r="AG24" s="6" t="s">
        <v>82</v>
      </c>
    </row>
    <row r="25" spans="1:33" x14ac:dyDescent="0.35">
      <c r="A25" s="3" t="s">
        <v>61</v>
      </c>
      <c r="B25" s="1" t="s">
        <v>82</v>
      </c>
      <c r="C25" s="1" t="s">
        <v>82</v>
      </c>
      <c r="D25" s="1" t="s">
        <v>72</v>
      </c>
      <c r="E25" s="1" t="s">
        <v>82</v>
      </c>
      <c r="F25" s="1" t="s">
        <v>82</v>
      </c>
      <c r="G25" s="1" t="s">
        <v>82</v>
      </c>
      <c r="H25" s="1" t="s">
        <v>82</v>
      </c>
      <c r="I25" s="1" t="s">
        <v>72</v>
      </c>
      <c r="J25" s="1" t="s">
        <v>82</v>
      </c>
      <c r="K25" s="1" t="s">
        <v>82</v>
      </c>
      <c r="L25" s="1" t="s">
        <v>82</v>
      </c>
      <c r="M25" s="1" t="s">
        <v>72</v>
      </c>
      <c r="N25" s="1" t="s">
        <v>82</v>
      </c>
      <c r="O25" s="1" t="s">
        <v>82</v>
      </c>
      <c r="P25" s="1" t="s">
        <v>82</v>
      </c>
      <c r="Q25" s="1" t="s">
        <v>82</v>
      </c>
      <c r="R25" s="1" t="s">
        <v>72</v>
      </c>
      <c r="S25" s="1" t="s">
        <v>82</v>
      </c>
      <c r="T25" s="1" t="s">
        <v>82</v>
      </c>
      <c r="U25" s="1" t="s">
        <v>82</v>
      </c>
      <c r="V25" s="1" t="s">
        <v>82</v>
      </c>
      <c r="W25" s="1" t="s">
        <v>72</v>
      </c>
      <c r="X25" s="1" t="s">
        <v>82</v>
      </c>
      <c r="Y25" s="1" t="s">
        <v>82</v>
      </c>
      <c r="Z25" s="1" t="s">
        <v>82</v>
      </c>
      <c r="AA25" s="1" t="s">
        <v>82</v>
      </c>
      <c r="AB25" s="1" t="s">
        <v>72</v>
      </c>
      <c r="AC25" s="1" t="s">
        <v>82</v>
      </c>
      <c r="AD25" s="1" t="s">
        <v>72</v>
      </c>
      <c r="AE25" s="1" t="s">
        <v>82</v>
      </c>
      <c r="AF25" s="1" t="s">
        <v>72</v>
      </c>
      <c r="AG25" s="6" t="s">
        <v>82</v>
      </c>
    </row>
    <row r="26" spans="1:33" x14ac:dyDescent="0.35">
      <c r="A26" s="3" t="s">
        <v>81</v>
      </c>
      <c r="B26" s="1" t="s">
        <v>82</v>
      </c>
      <c r="C26" s="1" t="s">
        <v>72</v>
      </c>
      <c r="D26" s="1" t="s">
        <v>82</v>
      </c>
      <c r="E26" s="1" t="s">
        <v>82</v>
      </c>
      <c r="F26" s="1" t="s">
        <v>82</v>
      </c>
      <c r="G26" s="1" t="s">
        <v>82</v>
      </c>
      <c r="H26" s="1" t="s">
        <v>72</v>
      </c>
      <c r="I26" s="1" t="s">
        <v>82</v>
      </c>
      <c r="J26" s="1" t="s">
        <v>82</v>
      </c>
      <c r="K26" s="1" t="s">
        <v>82</v>
      </c>
      <c r="L26" s="1" t="s">
        <v>72</v>
      </c>
      <c r="M26" s="1" t="s">
        <v>82</v>
      </c>
      <c r="N26" s="1" t="s">
        <v>82</v>
      </c>
      <c r="O26" s="1" t="s">
        <v>82</v>
      </c>
      <c r="P26" s="1" t="s">
        <v>82</v>
      </c>
      <c r="Q26" s="1" t="s">
        <v>72</v>
      </c>
      <c r="R26" s="1" t="s">
        <v>82</v>
      </c>
      <c r="S26" s="1" t="s">
        <v>82</v>
      </c>
      <c r="T26" s="1" t="s">
        <v>82</v>
      </c>
      <c r="U26" s="1" t="s">
        <v>82</v>
      </c>
      <c r="V26" s="1" t="s">
        <v>72</v>
      </c>
      <c r="W26" s="1" t="s">
        <v>82</v>
      </c>
      <c r="X26" s="1" t="s">
        <v>82</v>
      </c>
      <c r="Y26" s="1" t="s">
        <v>82</v>
      </c>
      <c r="Z26" s="1" t="s">
        <v>82</v>
      </c>
      <c r="AA26" s="1" t="s">
        <v>82</v>
      </c>
      <c r="AB26" s="1" t="s">
        <v>72</v>
      </c>
      <c r="AC26" s="1" t="s">
        <v>82</v>
      </c>
      <c r="AD26" s="1" t="s">
        <v>82</v>
      </c>
      <c r="AE26" s="1" t="s">
        <v>72</v>
      </c>
      <c r="AF26" s="1" t="s">
        <v>82</v>
      </c>
      <c r="AG26" s="6" t="s">
        <v>72</v>
      </c>
    </row>
    <row r="27" spans="1:33" x14ac:dyDescent="0.35">
      <c r="A27" s="3" t="s">
        <v>43</v>
      </c>
      <c r="B27" s="1" t="s">
        <v>82</v>
      </c>
      <c r="C27" s="1" t="s">
        <v>82</v>
      </c>
      <c r="D27" s="1" t="s">
        <v>72</v>
      </c>
      <c r="E27" s="1" t="s">
        <v>82</v>
      </c>
      <c r="F27" s="1" t="s">
        <v>82</v>
      </c>
      <c r="G27" s="1" t="s">
        <v>82</v>
      </c>
      <c r="H27" s="1" t="s">
        <v>72</v>
      </c>
      <c r="I27" s="1" t="s">
        <v>82</v>
      </c>
      <c r="J27" s="1" t="s">
        <v>82</v>
      </c>
      <c r="K27" s="1" t="s">
        <v>82</v>
      </c>
      <c r="L27" s="1" t="s">
        <v>82</v>
      </c>
      <c r="M27" s="1" t="s">
        <v>72</v>
      </c>
      <c r="N27" s="1" t="s">
        <v>82</v>
      </c>
      <c r="O27" s="1" t="s">
        <v>82</v>
      </c>
      <c r="P27" s="1" t="s">
        <v>82</v>
      </c>
      <c r="Q27" s="1" t="s">
        <v>82</v>
      </c>
      <c r="R27" s="1" t="s">
        <v>72</v>
      </c>
      <c r="S27" s="1" t="s">
        <v>82</v>
      </c>
      <c r="T27" s="1" t="s">
        <v>82</v>
      </c>
      <c r="U27" s="1" t="s">
        <v>82</v>
      </c>
      <c r="V27" s="1" t="s">
        <v>72</v>
      </c>
      <c r="W27" s="1" t="s">
        <v>82</v>
      </c>
      <c r="X27" s="1" t="s">
        <v>82</v>
      </c>
      <c r="Y27" s="1" t="s">
        <v>82</v>
      </c>
      <c r="Z27" s="1" t="s">
        <v>82</v>
      </c>
      <c r="AA27" s="1" t="s">
        <v>82</v>
      </c>
      <c r="AB27" s="1" t="s">
        <v>72</v>
      </c>
      <c r="AC27" s="1" t="s">
        <v>82</v>
      </c>
      <c r="AD27" s="1" t="s">
        <v>72</v>
      </c>
      <c r="AE27" s="1" t="s">
        <v>82</v>
      </c>
      <c r="AF27" s="1" t="s">
        <v>72</v>
      </c>
      <c r="AG27" s="6" t="s">
        <v>82</v>
      </c>
    </row>
    <row r="28" spans="1:33" x14ac:dyDescent="0.35">
      <c r="A28" s="3" t="s">
        <v>70</v>
      </c>
      <c r="B28" s="1" t="s">
        <v>82</v>
      </c>
      <c r="C28" s="1" t="s">
        <v>72</v>
      </c>
      <c r="D28" s="1" t="s">
        <v>82</v>
      </c>
      <c r="E28" s="1" t="s">
        <v>82</v>
      </c>
      <c r="F28" s="1" t="s">
        <v>82</v>
      </c>
      <c r="G28" s="1" t="s">
        <v>82</v>
      </c>
      <c r="H28" s="1" t="s">
        <v>72</v>
      </c>
      <c r="I28" s="1" t="s">
        <v>82</v>
      </c>
      <c r="J28" s="1" t="s">
        <v>82</v>
      </c>
      <c r="K28" s="1" t="s">
        <v>82</v>
      </c>
      <c r="L28" s="1" t="s">
        <v>82</v>
      </c>
      <c r="M28" s="1" t="s">
        <v>72</v>
      </c>
      <c r="N28" s="1" t="s">
        <v>82</v>
      </c>
      <c r="O28" s="1" t="s">
        <v>82</v>
      </c>
      <c r="P28" s="1" t="s">
        <v>82</v>
      </c>
      <c r="Q28" s="1" t="s">
        <v>82</v>
      </c>
      <c r="R28" s="1" t="s">
        <v>72</v>
      </c>
      <c r="S28" s="1" t="s">
        <v>82</v>
      </c>
      <c r="T28" s="1" t="s">
        <v>82</v>
      </c>
      <c r="U28" s="1" t="s">
        <v>82</v>
      </c>
      <c r="V28" s="1" t="s">
        <v>82</v>
      </c>
      <c r="W28" s="1" t="s">
        <v>72</v>
      </c>
      <c r="X28" s="1" t="s">
        <v>82</v>
      </c>
      <c r="Y28" s="1" t="s">
        <v>82</v>
      </c>
      <c r="Z28" s="1" t="s">
        <v>82</v>
      </c>
      <c r="AA28" s="1" t="s">
        <v>72</v>
      </c>
      <c r="AB28" s="1" t="s">
        <v>82</v>
      </c>
      <c r="AC28" s="1" t="s">
        <v>82</v>
      </c>
      <c r="AD28" s="1" t="s">
        <v>72</v>
      </c>
      <c r="AE28" s="1" t="s">
        <v>82</v>
      </c>
      <c r="AF28" s="1" t="s">
        <v>72</v>
      </c>
      <c r="AG28" s="6" t="s">
        <v>82</v>
      </c>
    </row>
    <row r="29" spans="1:33" x14ac:dyDescent="0.35">
      <c r="A29" s="3" t="s">
        <v>33</v>
      </c>
      <c r="B29" s="1" t="s">
        <v>72</v>
      </c>
      <c r="C29" s="1" t="s">
        <v>82</v>
      </c>
      <c r="D29" s="1" t="s">
        <v>82</v>
      </c>
      <c r="E29" s="1" t="s">
        <v>82</v>
      </c>
      <c r="F29" s="1" t="s">
        <v>82</v>
      </c>
      <c r="G29" s="1" t="s">
        <v>82</v>
      </c>
      <c r="H29" s="1" t="s">
        <v>72</v>
      </c>
      <c r="I29" s="1" t="s">
        <v>82</v>
      </c>
      <c r="J29" s="1" t="s">
        <v>82</v>
      </c>
      <c r="K29" s="1" t="s">
        <v>82</v>
      </c>
      <c r="L29" s="1" t="s">
        <v>72</v>
      </c>
      <c r="M29" s="1" t="s">
        <v>82</v>
      </c>
      <c r="N29" s="1" t="s">
        <v>82</v>
      </c>
      <c r="O29" s="1" t="s">
        <v>82</v>
      </c>
      <c r="P29" s="1" t="s">
        <v>82</v>
      </c>
      <c r="Q29" s="1" t="s">
        <v>72</v>
      </c>
      <c r="R29" s="1" t="s">
        <v>82</v>
      </c>
      <c r="S29" s="1" t="s">
        <v>82</v>
      </c>
      <c r="T29" s="1" t="s">
        <v>82</v>
      </c>
      <c r="U29" s="1" t="s">
        <v>82</v>
      </c>
      <c r="V29" s="1" t="s">
        <v>72</v>
      </c>
      <c r="W29" s="1" t="s">
        <v>82</v>
      </c>
      <c r="X29" s="1" t="s">
        <v>82</v>
      </c>
      <c r="Y29" s="1" t="s">
        <v>82</v>
      </c>
      <c r="Z29" s="1" t="s">
        <v>82</v>
      </c>
      <c r="AA29" s="1" t="s">
        <v>72</v>
      </c>
      <c r="AB29" s="1" t="s">
        <v>82</v>
      </c>
      <c r="AC29" s="1" t="s">
        <v>82</v>
      </c>
      <c r="AD29" s="1" t="s">
        <v>82</v>
      </c>
      <c r="AE29" s="1" t="s">
        <v>72</v>
      </c>
      <c r="AF29" s="1" t="s">
        <v>82</v>
      </c>
      <c r="AG29" s="6" t="s">
        <v>72</v>
      </c>
    </row>
    <row r="30" spans="1:33" x14ac:dyDescent="0.35">
      <c r="A30" s="3" t="s">
        <v>2</v>
      </c>
      <c r="B30" s="1" t="s">
        <v>72</v>
      </c>
      <c r="C30" s="1" t="s">
        <v>82</v>
      </c>
      <c r="D30" s="1" t="s">
        <v>82</v>
      </c>
      <c r="E30" s="1" t="s">
        <v>82</v>
      </c>
      <c r="F30" s="1" t="s">
        <v>82</v>
      </c>
      <c r="G30" s="1" t="s">
        <v>72</v>
      </c>
      <c r="H30" s="1" t="s">
        <v>82</v>
      </c>
      <c r="I30" s="1" t="s">
        <v>82</v>
      </c>
      <c r="J30" s="1" t="s">
        <v>82</v>
      </c>
      <c r="K30" s="1" t="s">
        <v>82</v>
      </c>
      <c r="L30" s="1" t="s">
        <v>72</v>
      </c>
      <c r="M30" s="1" t="s">
        <v>82</v>
      </c>
      <c r="N30" s="1" t="s">
        <v>82</v>
      </c>
      <c r="O30" s="1" t="s">
        <v>82</v>
      </c>
      <c r="P30" s="1" t="s">
        <v>82</v>
      </c>
      <c r="Q30" s="1" t="s">
        <v>72</v>
      </c>
      <c r="R30" s="1" t="s">
        <v>82</v>
      </c>
      <c r="S30" s="1" t="s">
        <v>82</v>
      </c>
      <c r="T30" s="1" t="s">
        <v>82</v>
      </c>
      <c r="U30" s="1" t="s">
        <v>82</v>
      </c>
      <c r="V30" s="1" t="s">
        <v>72</v>
      </c>
      <c r="W30" s="1" t="s">
        <v>82</v>
      </c>
      <c r="X30" s="1" t="s">
        <v>82</v>
      </c>
      <c r="Y30" s="1" t="s">
        <v>82</v>
      </c>
      <c r="Z30" s="1" t="s">
        <v>82</v>
      </c>
      <c r="AA30" s="1" t="s">
        <v>82</v>
      </c>
      <c r="AB30" s="1" t="s">
        <v>72</v>
      </c>
      <c r="AC30" s="1" t="s">
        <v>82</v>
      </c>
      <c r="AD30" s="1" t="s">
        <v>82</v>
      </c>
      <c r="AE30" s="1" t="s">
        <v>72</v>
      </c>
      <c r="AF30" s="1" t="s">
        <v>82</v>
      </c>
      <c r="AG30" s="6" t="s">
        <v>72</v>
      </c>
    </row>
    <row r="31" spans="1:33" x14ac:dyDescent="0.35">
      <c r="A31" s="3" t="s">
        <v>56</v>
      </c>
      <c r="B31" s="1" t="s">
        <v>82</v>
      </c>
      <c r="C31" s="1" t="s">
        <v>82</v>
      </c>
      <c r="D31" s="1" t="s">
        <v>72</v>
      </c>
      <c r="E31" s="1" t="s">
        <v>82</v>
      </c>
      <c r="F31" s="1" t="s">
        <v>82</v>
      </c>
      <c r="G31" s="1" t="s">
        <v>82</v>
      </c>
      <c r="H31" s="1" t="s">
        <v>82</v>
      </c>
      <c r="I31" s="1" t="s">
        <v>72</v>
      </c>
      <c r="J31" s="1" t="s">
        <v>82</v>
      </c>
      <c r="K31" s="1" t="s">
        <v>82</v>
      </c>
      <c r="L31" s="1" t="s">
        <v>82</v>
      </c>
      <c r="M31" s="1" t="s">
        <v>72</v>
      </c>
      <c r="N31" s="1" t="s">
        <v>82</v>
      </c>
      <c r="O31" s="1" t="s">
        <v>82</v>
      </c>
      <c r="P31" s="1" t="s">
        <v>82</v>
      </c>
      <c r="Q31" s="1" t="s">
        <v>82</v>
      </c>
      <c r="R31" s="1" t="s">
        <v>72</v>
      </c>
      <c r="S31" s="1" t="s">
        <v>82</v>
      </c>
      <c r="T31" s="1" t="s">
        <v>82</v>
      </c>
      <c r="U31" s="1" t="s">
        <v>82</v>
      </c>
      <c r="V31" s="1" t="s">
        <v>82</v>
      </c>
      <c r="W31" s="1" t="s">
        <v>72</v>
      </c>
      <c r="X31" s="1" t="s">
        <v>82</v>
      </c>
      <c r="Y31" s="1" t="s">
        <v>82</v>
      </c>
      <c r="Z31" s="1" t="s">
        <v>82</v>
      </c>
      <c r="AA31" s="1" t="s">
        <v>72</v>
      </c>
      <c r="AB31" s="1" t="s">
        <v>82</v>
      </c>
      <c r="AC31" s="1" t="s">
        <v>82</v>
      </c>
      <c r="AD31" s="1" t="s">
        <v>72</v>
      </c>
      <c r="AE31" s="1" t="s">
        <v>82</v>
      </c>
      <c r="AF31" s="1" t="s">
        <v>72</v>
      </c>
      <c r="AG31" s="6" t="s">
        <v>82</v>
      </c>
    </row>
    <row r="32" spans="1:33" x14ac:dyDescent="0.35">
      <c r="A32" s="3" t="s">
        <v>54</v>
      </c>
      <c r="B32" s="1" t="s">
        <v>82</v>
      </c>
      <c r="C32" s="1" t="s">
        <v>82</v>
      </c>
      <c r="D32" s="1" t="s">
        <v>72</v>
      </c>
      <c r="E32" s="1" t="s">
        <v>82</v>
      </c>
      <c r="F32" s="1" t="s">
        <v>82</v>
      </c>
      <c r="G32" s="1" t="s">
        <v>82</v>
      </c>
      <c r="H32" s="1" t="s">
        <v>82</v>
      </c>
      <c r="I32" s="1" t="s">
        <v>82</v>
      </c>
      <c r="J32" s="1" t="s">
        <v>72</v>
      </c>
      <c r="K32" s="1" t="s">
        <v>82</v>
      </c>
      <c r="L32" s="1" t="s">
        <v>82</v>
      </c>
      <c r="M32" s="1" t="s">
        <v>82</v>
      </c>
      <c r="N32" s="1" t="s">
        <v>82</v>
      </c>
      <c r="O32" s="1" t="s">
        <v>82</v>
      </c>
      <c r="P32" s="1" t="s">
        <v>72</v>
      </c>
      <c r="Q32" s="1" t="s">
        <v>82</v>
      </c>
      <c r="R32" s="1" t="s">
        <v>82</v>
      </c>
      <c r="S32" s="1" t="s">
        <v>82</v>
      </c>
      <c r="T32" s="1" t="s">
        <v>82</v>
      </c>
      <c r="U32" s="1" t="s">
        <v>72</v>
      </c>
      <c r="V32" s="1" t="s">
        <v>82</v>
      </c>
      <c r="W32" s="1" t="s">
        <v>82</v>
      </c>
      <c r="X32" s="1" t="s">
        <v>82</v>
      </c>
      <c r="Y32" s="1" t="s">
        <v>82</v>
      </c>
      <c r="Z32" s="1" t="s">
        <v>72</v>
      </c>
      <c r="AA32" s="1" t="s">
        <v>82</v>
      </c>
      <c r="AB32" s="1" t="s">
        <v>82</v>
      </c>
      <c r="AC32" s="1" t="s">
        <v>72</v>
      </c>
      <c r="AD32" s="1" t="s">
        <v>82</v>
      </c>
      <c r="AE32" s="1" t="s">
        <v>72</v>
      </c>
      <c r="AF32" s="1" t="s">
        <v>72</v>
      </c>
      <c r="AG32" s="6" t="s">
        <v>82</v>
      </c>
    </row>
    <row r="33" spans="1:33" x14ac:dyDescent="0.35">
      <c r="A33" s="3" t="s">
        <v>69</v>
      </c>
      <c r="B33" s="1" t="s">
        <v>72</v>
      </c>
      <c r="C33" s="1" t="s">
        <v>82</v>
      </c>
      <c r="D33" s="1" t="s">
        <v>82</v>
      </c>
      <c r="E33" s="1" t="s">
        <v>82</v>
      </c>
      <c r="F33" s="1" t="s">
        <v>82</v>
      </c>
      <c r="G33" s="1" t="s">
        <v>72</v>
      </c>
      <c r="H33" s="1" t="s">
        <v>82</v>
      </c>
      <c r="I33" s="1" t="s">
        <v>82</v>
      </c>
      <c r="J33" s="1" t="s">
        <v>82</v>
      </c>
      <c r="K33" s="1" t="s">
        <v>82</v>
      </c>
      <c r="L33" s="1" t="s">
        <v>72</v>
      </c>
      <c r="M33" s="1" t="s">
        <v>82</v>
      </c>
      <c r="N33" s="1" t="s">
        <v>82</v>
      </c>
      <c r="O33" s="1" t="s">
        <v>82</v>
      </c>
      <c r="P33" s="1" t="s">
        <v>82</v>
      </c>
      <c r="Q33" s="1" t="s">
        <v>72</v>
      </c>
      <c r="R33" s="1" t="s">
        <v>82</v>
      </c>
      <c r="S33" s="1" t="s">
        <v>82</v>
      </c>
      <c r="T33" s="1" t="s">
        <v>82</v>
      </c>
      <c r="U33" s="1" t="s">
        <v>82</v>
      </c>
      <c r="V33" s="1" t="s">
        <v>72</v>
      </c>
      <c r="W33" s="1" t="s">
        <v>82</v>
      </c>
      <c r="X33" s="1" t="s">
        <v>82</v>
      </c>
      <c r="Y33" s="1" t="s">
        <v>82</v>
      </c>
      <c r="Z33" s="1" t="s">
        <v>82</v>
      </c>
      <c r="AA33" s="1" t="s">
        <v>82</v>
      </c>
      <c r="AB33" s="1" t="s">
        <v>72</v>
      </c>
      <c r="AC33" s="1" t="s">
        <v>82</v>
      </c>
      <c r="AD33" s="1" t="s">
        <v>82</v>
      </c>
      <c r="AE33" s="1" t="s">
        <v>72</v>
      </c>
      <c r="AF33" s="1" t="s">
        <v>82</v>
      </c>
      <c r="AG33" s="6" t="s">
        <v>72</v>
      </c>
    </row>
    <row r="34" spans="1:33" x14ac:dyDescent="0.35">
      <c r="A34" s="3" t="s">
        <v>51</v>
      </c>
      <c r="B34" s="1" t="s">
        <v>72</v>
      </c>
      <c r="C34" s="1" t="s">
        <v>82</v>
      </c>
      <c r="D34" s="1" t="s">
        <v>82</v>
      </c>
      <c r="E34" s="1" t="s">
        <v>82</v>
      </c>
      <c r="F34" s="1" t="s">
        <v>82</v>
      </c>
      <c r="G34" s="1" t="s">
        <v>72</v>
      </c>
      <c r="H34" s="1" t="s">
        <v>82</v>
      </c>
      <c r="I34" s="1" t="s">
        <v>82</v>
      </c>
      <c r="J34" s="1" t="s">
        <v>82</v>
      </c>
      <c r="K34" s="1" t="s">
        <v>82</v>
      </c>
      <c r="L34" s="1" t="s">
        <v>82</v>
      </c>
      <c r="M34" s="1" t="s">
        <v>72</v>
      </c>
      <c r="N34" s="1" t="s">
        <v>82</v>
      </c>
      <c r="O34" s="1" t="s">
        <v>82</v>
      </c>
      <c r="P34" s="1" t="s">
        <v>82</v>
      </c>
      <c r="Q34" s="1" t="s">
        <v>72</v>
      </c>
      <c r="R34" s="1" t="s">
        <v>82</v>
      </c>
      <c r="S34" s="1" t="s">
        <v>82</v>
      </c>
      <c r="T34" s="1" t="s">
        <v>82</v>
      </c>
      <c r="U34" s="1" t="s">
        <v>82</v>
      </c>
      <c r="V34" s="1" t="s">
        <v>72</v>
      </c>
      <c r="W34" s="1" t="s">
        <v>82</v>
      </c>
      <c r="X34" s="1" t="s">
        <v>82</v>
      </c>
      <c r="Y34" s="1" t="s">
        <v>82</v>
      </c>
      <c r="Z34" s="1" t="s">
        <v>82</v>
      </c>
      <c r="AA34" s="1" t="s">
        <v>72</v>
      </c>
      <c r="AB34" s="1" t="s">
        <v>82</v>
      </c>
      <c r="AC34" s="1" t="s">
        <v>82</v>
      </c>
      <c r="AD34" s="1" t="s">
        <v>82</v>
      </c>
      <c r="AE34" s="1" t="s">
        <v>72</v>
      </c>
      <c r="AF34" s="1" t="s">
        <v>82</v>
      </c>
      <c r="AG34" s="6" t="s">
        <v>72</v>
      </c>
    </row>
    <row r="35" spans="1:33" x14ac:dyDescent="0.35">
      <c r="A35" s="3" t="s">
        <v>35</v>
      </c>
      <c r="B35" s="1" t="s">
        <v>72</v>
      </c>
      <c r="C35" s="1" t="s">
        <v>82</v>
      </c>
      <c r="D35" s="1" t="s">
        <v>82</v>
      </c>
      <c r="E35" s="1" t="s">
        <v>82</v>
      </c>
      <c r="F35" s="1" t="s">
        <v>82</v>
      </c>
      <c r="G35" s="1" t="s">
        <v>72</v>
      </c>
      <c r="H35" s="1" t="s">
        <v>82</v>
      </c>
      <c r="I35" s="1" t="s">
        <v>82</v>
      </c>
      <c r="J35" s="1" t="s">
        <v>82</v>
      </c>
      <c r="K35" s="1" t="s">
        <v>82</v>
      </c>
      <c r="L35" s="1" t="s">
        <v>72</v>
      </c>
      <c r="M35" s="1" t="s">
        <v>82</v>
      </c>
      <c r="N35" s="1" t="s">
        <v>82</v>
      </c>
      <c r="O35" s="1" t="s">
        <v>82</v>
      </c>
      <c r="P35" s="1" t="s">
        <v>82</v>
      </c>
      <c r="Q35" s="1" t="s">
        <v>72</v>
      </c>
      <c r="R35" s="1" t="s">
        <v>82</v>
      </c>
      <c r="S35" s="1" t="s">
        <v>82</v>
      </c>
      <c r="T35" s="1" t="s">
        <v>82</v>
      </c>
      <c r="U35" s="1" t="s">
        <v>82</v>
      </c>
      <c r="V35" s="1" t="s">
        <v>72</v>
      </c>
      <c r="W35" s="1" t="s">
        <v>82</v>
      </c>
      <c r="X35" s="1" t="s">
        <v>82</v>
      </c>
      <c r="Y35" s="1" t="s">
        <v>82</v>
      </c>
      <c r="Z35" s="1" t="s">
        <v>82</v>
      </c>
      <c r="AA35" s="1" t="s">
        <v>72</v>
      </c>
      <c r="AB35" s="1" t="s">
        <v>82</v>
      </c>
      <c r="AC35" s="1" t="s">
        <v>82</v>
      </c>
      <c r="AD35" s="1" t="s">
        <v>82</v>
      </c>
      <c r="AE35" s="1" t="s">
        <v>72</v>
      </c>
      <c r="AF35" s="1" t="s">
        <v>82</v>
      </c>
      <c r="AG35" s="6" t="s">
        <v>72</v>
      </c>
    </row>
    <row r="36" spans="1:33" x14ac:dyDescent="0.35">
      <c r="A36" s="3" t="s">
        <v>78</v>
      </c>
      <c r="B36" s="1" t="s">
        <v>82</v>
      </c>
      <c r="C36" s="1" t="s">
        <v>72</v>
      </c>
      <c r="D36" s="1" t="s">
        <v>82</v>
      </c>
      <c r="E36" s="1" t="s">
        <v>82</v>
      </c>
      <c r="F36" s="1" t="s">
        <v>82</v>
      </c>
      <c r="G36" s="1" t="s">
        <v>82</v>
      </c>
      <c r="H36" s="1" t="s">
        <v>72</v>
      </c>
      <c r="I36" s="1" t="s">
        <v>82</v>
      </c>
      <c r="J36" s="1" t="s">
        <v>82</v>
      </c>
      <c r="K36" s="1" t="s">
        <v>82</v>
      </c>
      <c r="L36" s="1" t="s">
        <v>82</v>
      </c>
      <c r="M36" s="1" t="s">
        <v>72</v>
      </c>
      <c r="N36" s="1" t="s">
        <v>82</v>
      </c>
      <c r="O36" s="1" t="s">
        <v>82</v>
      </c>
      <c r="P36" s="1" t="s">
        <v>82</v>
      </c>
      <c r="Q36" s="1" t="s">
        <v>82</v>
      </c>
      <c r="R36" s="1" t="s">
        <v>72</v>
      </c>
      <c r="S36" s="1" t="s">
        <v>82</v>
      </c>
      <c r="T36" s="1" t="s">
        <v>82</v>
      </c>
      <c r="U36" s="1" t="s">
        <v>82</v>
      </c>
      <c r="V36" s="1" t="s">
        <v>82</v>
      </c>
      <c r="W36" s="1" t="s">
        <v>72</v>
      </c>
      <c r="X36" s="1" t="s">
        <v>82</v>
      </c>
      <c r="Y36" s="1" t="s">
        <v>82</v>
      </c>
      <c r="Z36" s="1" t="s">
        <v>82</v>
      </c>
      <c r="AA36" s="1" t="s">
        <v>82</v>
      </c>
      <c r="AB36" s="1" t="s">
        <v>72</v>
      </c>
      <c r="AC36" s="1" t="s">
        <v>82</v>
      </c>
      <c r="AD36" s="1" t="s">
        <v>72</v>
      </c>
      <c r="AE36" s="1" t="s">
        <v>82</v>
      </c>
      <c r="AF36" s="1" t="s">
        <v>72</v>
      </c>
      <c r="AG36" s="6" t="s">
        <v>82</v>
      </c>
    </row>
    <row r="37" spans="1:33" x14ac:dyDescent="0.35">
      <c r="A37" s="3" t="s">
        <v>20</v>
      </c>
      <c r="B37" s="1" t="s">
        <v>72</v>
      </c>
      <c r="C37" s="1" t="s">
        <v>82</v>
      </c>
      <c r="D37" s="1" t="s">
        <v>82</v>
      </c>
      <c r="E37" s="1" t="s">
        <v>82</v>
      </c>
      <c r="F37" s="1" t="s">
        <v>82</v>
      </c>
      <c r="G37" s="1" t="s">
        <v>72</v>
      </c>
      <c r="H37" s="1" t="s">
        <v>82</v>
      </c>
      <c r="I37" s="1" t="s">
        <v>82</v>
      </c>
      <c r="J37" s="1" t="s">
        <v>82</v>
      </c>
      <c r="K37" s="1" t="s">
        <v>82</v>
      </c>
      <c r="L37" s="1" t="s">
        <v>72</v>
      </c>
      <c r="M37" s="1" t="s">
        <v>82</v>
      </c>
      <c r="N37" s="1" t="s">
        <v>82</v>
      </c>
      <c r="O37" s="1" t="s">
        <v>82</v>
      </c>
      <c r="P37" s="1" t="s">
        <v>82</v>
      </c>
      <c r="Q37" s="1" t="s">
        <v>72</v>
      </c>
      <c r="R37" s="1" t="s">
        <v>82</v>
      </c>
      <c r="S37" s="1" t="s">
        <v>82</v>
      </c>
      <c r="T37" s="1" t="s">
        <v>82</v>
      </c>
      <c r="U37" s="1" t="s">
        <v>82</v>
      </c>
      <c r="V37" s="1" t="s">
        <v>72</v>
      </c>
      <c r="W37" s="1" t="s">
        <v>82</v>
      </c>
      <c r="X37" s="1" t="s">
        <v>82</v>
      </c>
      <c r="Y37" s="1" t="s">
        <v>82</v>
      </c>
      <c r="Z37" s="1" t="s">
        <v>82</v>
      </c>
      <c r="AA37" s="1" t="s">
        <v>82</v>
      </c>
      <c r="AB37" s="1" t="s">
        <v>72</v>
      </c>
      <c r="AC37" s="1" t="s">
        <v>82</v>
      </c>
      <c r="AD37" s="1" t="s">
        <v>72</v>
      </c>
      <c r="AE37" s="1" t="s">
        <v>82</v>
      </c>
      <c r="AF37" s="1" t="s">
        <v>72</v>
      </c>
      <c r="AG37" s="6" t="s">
        <v>82</v>
      </c>
    </row>
    <row r="38" spans="1:33" x14ac:dyDescent="0.35">
      <c r="A38" s="3" t="s">
        <v>74</v>
      </c>
      <c r="B38" s="1" t="s">
        <v>72</v>
      </c>
      <c r="C38" s="1" t="s">
        <v>82</v>
      </c>
      <c r="D38" s="1" t="s">
        <v>82</v>
      </c>
      <c r="E38" s="1" t="s">
        <v>82</v>
      </c>
      <c r="F38" s="1" t="s">
        <v>82</v>
      </c>
      <c r="G38" s="1" t="s">
        <v>72</v>
      </c>
      <c r="H38" s="1" t="s">
        <v>82</v>
      </c>
      <c r="I38" s="1" t="s">
        <v>82</v>
      </c>
      <c r="J38" s="1" t="s">
        <v>82</v>
      </c>
      <c r="K38" s="1" t="s">
        <v>82</v>
      </c>
      <c r="L38" s="1" t="s">
        <v>72</v>
      </c>
      <c r="M38" s="1" t="s">
        <v>82</v>
      </c>
      <c r="N38" s="1" t="s">
        <v>82</v>
      </c>
      <c r="O38" s="1" t="s">
        <v>82</v>
      </c>
      <c r="P38" s="1" t="s">
        <v>82</v>
      </c>
      <c r="Q38" s="1" t="s">
        <v>72</v>
      </c>
      <c r="R38" s="1" t="s">
        <v>82</v>
      </c>
      <c r="S38" s="1" t="s">
        <v>82</v>
      </c>
      <c r="T38" s="1" t="s">
        <v>82</v>
      </c>
      <c r="U38" s="1" t="s">
        <v>82</v>
      </c>
      <c r="V38" s="1" t="s">
        <v>72</v>
      </c>
      <c r="W38" s="1" t="s">
        <v>82</v>
      </c>
      <c r="X38" s="1" t="s">
        <v>82</v>
      </c>
      <c r="Y38" s="1" t="s">
        <v>82</v>
      </c>
      <c r="Z38" s="1" t="s">
        <v>82</v>
      </c>
      <c r="AA38" s="1" t="s">
        <v>82</v>
      </c>
      <c r="AB38" s="1" t="s">
        <v>72</v>
      </c>
      <c r="AC38" s="1" t="s">
        <v>82</v>
      </c>
      <c r="AD38" s="1" t="s">
        <v>82</v>
      </c>
      <c r="AE38" s="1" t="s">
        <v>72</v>
      </c>
      <c r="AF38" s="1" t="s">
        <v>72</v>
      </c>
      <c r="AG38" s="6" t="s">
        <v>82</v>
      </c>
    </row>
    <row r="39" spans="1:33" x14ac:dyDescent="0.35">
      <c r="A39" s="3" t="s">
        <v>60</v>
      </c>
      <c r="B39" s="1" t="s">
        <v>82</v>
      </c>
      <c r="C39" s="1" t="s">
        <v>72</v>
      </c>
      <c r="D39" s="1" t="s">
        <v>82</v>
      </c>
      <c r="E39" s="1" t="s">
        <v>82</v>
      </c>
      <c r="F39" s="1" t="s">
        <v>82</v>
      </c>
      <c r="G39" s="1" t="s">
        <v>82</v>
      </c>
      <c r="H39" s="1" t="s">
        <v>72</v>
      </c>
      <c r="I39" s="1" t="s">
        <v>82</v>
      </c>
      <c r="J39" s="1" t="s">
        <v>82</v>
      </c>
      <c r="K39" s="1" t="s">
        <v>82</v>
      </c>
      <c r="L39" s="1" t="s">
        <v>82</v>
      </c>
      <c r="M39" s="1" t="s">
        <v>72</v>
      </c>
      <c r="N39" s="1" t="s">
        <v>82</v>
      </c>
      <c r="O39" s="1" t="s">
        <v>82</v>
      </c>
      <c r="P39" s="1" t="s">
        <v>82</v>
      </c>
      <c r="Q39" s="1" t="s">
        <v>82</v>
      </c>
      <c r="R39" s="1" t="s">
        <v>72</v>
      </c>
      <c r="S39" s="1" t="s">
        <v>82</v>
      </c>
      <c r="T39" s="1" t="s">
        <v>82</v>
      </c>
      <c r="U39" s="1" t="s">
        <v>82</v>
      </c>
      <c r="V39" s="1" t="s">
        <v>82</v>
      </c>
      <c r="W39" s="1" t="s">
        <v>72</v>
      </c>
      <c r="X39" s="1" t="s">
        <v>82</v>
      </c>
      <c r="Y39" s="1" t="s">
        <v>82</v>
      </c>
      <c r="Z39" s="1" t="s">
        <v>82</v>
      </c>
      <c r="AA39" s="1" t="s">
        <v>82</v>
      </c>
      <c r="AB39" s="1" t="s">
        <v>72</v>
      </c>
      <c r="AC39" s="1" t="s">
        <v>82</v>
      </c>
      <c r="AD39" s="1" t="s">
        <v>82</v>
      </c>
      <c r="AE39" s="1" t="s">
        <v>72</v>
      </c>
      <c r="AF39" s="1" t="s">
        <v>72</v>
      </c>
      <c r="AG39" s="6" t="s">
        <v>82</v>
      </c>
    </row>
    <row r="40" spans="1:33" x14ac:dyDescent="0.35">
      <c r="A40" s="3" t="s">
        <v>13</v>
      </c>
      <c r="B40" s="1" t="s">
        <v>82</v>
      </c>
      <c r="C40" s="1" t="s">
        <v>82</v>
      </c>
      <c r="D40" s="1" t="s">
        <v>72</v>
      </c>
      <c r="E40" s="1" t="s">
        <v>82</v>
      </c>
      <c r="F40" s="1" t="s">
        <v>82</v>
      </c>
      <c r="G40" s="1" t="s">
        <v>82</v>
      </c>
      <c r="H40" s="1" t="s">
        <v>82</v>
      </c>
      <c r="I40" s="1" t="s">
        <v>82</v>
      </c>
      <c r="J40" s="1" t="s">
        <v>72</v>
      </c>
      <c r="K40" s="1" t="s">
        <v>82</v>
      </c>
      <c r="L40" s="1" t="s">
        <v>82</v>
      </c>
      <c r="M40" s="1" t="s">
        <v>82</v>
      </c>
      <c r="N40" s="1" t="s">
        <v>82</v>
      </c>
      <c r="O40" s="1" t="s">
        <v>72</v>
      </c>
      <c r="P40" s="1" t="s">
        <v>82</v>
      </c>
      <c r="Q40" s="1" t="s">
        <v>82</v>
      </c>
      <c r="R40" s="1" t="s">
        <v>72</v>
      </c>
      <c r="S40" s="1" t="s">
        <v>82</v>
      </c>
      <c r="T40" s="1" t="s">
        <v>82</v>
      </c>
      <c r="U40" s="1" t="s">
        <v>82</v>
      </c>
      <c r="V40" s="1" t="s">
        <v>82</v>
      </c>
      <c r="W40" s="1" t="s">
        <v>72</v>
      </c>
      <c r="X40" s="1" t="s">
        <v>82</v>
      </c>
      <c r="Y40" s="1" t="s">
        <v>82</v>
      </c>
      <c r="Z40" s="1" t="s">
        <v>82</v>
      </c>
      <c r="AA40" s="1" t="s">
        <v>72</v>
      </c>
      <c r="AB40" s="1" t="s">
        <v>82</v>
      </c>
      <c r="AC40" s="1" t="s">
        <v>82</v>
      </c>
      <c r="AD40" s="1" t="s">
        <v>72</v>
      </c>
      <c r="AE40" s="1" t="s">
        <v>82</v>
      </c>
      <c r="AF40" s="1" t="s">
        <v>72</v>
      </c>
      <c r="AG40" s="6" t="s">
        <v>82</v>
      </c>
    </row>
    <row r="41" spans="1:33" x14ac:dyDescent="0.35">
      <c r="A41" s="3" t="s">
        <v>63</v>
      </c>
      <c r="B41" s="1" t="s">
        <v>82</v>
      </c>
      <c r="C41" s="1" t="s">
        <v>72</v>
      </c>
      <c r="D41" s="1" t="s">
        <v>82</v>
      </c>
      <c r="E41" s="1" t="s">
        <v>82</v>
      </c>
      <c r="F41" s="1" t="s">
        <v>82</v>
      </c>
      <c r="G41" s="1" t="s">
        <v>82</v>
      </c>
      <c r="H41" s="1" t="s">
        <v>72</v>
      </c>
      <c r="I41" s="1" t="s">
        <v>82</v>
      </c>
      <c r="J41" s="1" t="s">
        <v>82</v>
      </c>
      <c r="K41" s="1" t="s">
        <v>82</v>
      </c>
      <c r="L41" s="1" t="s">
        <v>82</v>
      </c>
      <c r="M41" s="1" t="s">
        <v>72</v>
      </c>
      <c r="N41" s="1" t="s">
        <v>82</v>
      </c>
      <c r="O41" s="1" t="s">
        <v>82</v>
      </c>
      <c r="P41" s="1" t="s">
        <v>82</v>
      </c>
      <c r="Q41" s="1" t="s">
        <v>82</v>
      </c>
      <c r="R41" s="1" t="s">
        <v>72</v>
      </c>
      <c r="S41" s="1" t="s">
        <v>82</v>
      </c>
      <c r="T41" s="1" t="s">
        <v>82</v>
      </c>
      <c r="U41" s="1" t="s">
        <v>82</v>
      </c>
      <c r="V41" s="1" t="s">
        <v>82</v>
      </c>
      <c r="W41" s="1" t="s">
        <v>72</v>
      </c>
      <c r="X41" s="1" t="s">
        <v>82</v>
      </c>
      <c r="Y41" s="1" t="s">
        <v>82</v>
      </c>
      <c r="Z41" s="1" t="s">
        <v>82</v>
      </c>
      <c r="AA41" s="1" t="s">
        <v>72</v>
      </c>
      <c r="AB41" s="1" t="s">
        <v>82</v>
      </c>
      <c r="AC41" s="1" t="s">
        <v>82</v>
      </c>
      <c r="AD41" s="1" t="s">
        <v>72</v>
      </c>
      <c r="AE41" s="1" t="s">
        <v>82</v>
      </c>
      <c r="AF41" s="1" t="s">
        <v>72</v>
      </c>
      <c r="AG41" s="6" t="s">
        <v>82</v>
      </c>
    </row>
    <row r="42" spans="1:33" x14ac:dyDescent="0.35">
      <c r="A42" s="3" t="s">
        <v>64</v>
      </c>
      <c r="B42" s="1" t="s">
        <v>82</v>
      </c>
      <c r="C42" s="1" t="s">
        <v>72</v>
      </c>
      <c r="D42" s="1" t="s">
        <v>82</v>
      </c>
      <c r="E42" s="1" t="s">
        <v>82</v>
      </c>
      <c r="F42" s="1" t="s">
        <v>82</v>
      </c>
      <c r="G42" s="1" t="s">
        <v>82</v>
      </c>
      <c r="H42" s="1" t="s">
        <v>72</v>
      </c>
      <c r="I42" s="1" t="s">
        <v>82</v>
      </c>
      <c r="J42" s="1" t="s">
        <v>82</v>
      </c>
      <c r="K42" s="1" t="s">
        <v>82</v>
      </c>
      <c r="L42" s="1" t="s">
        <v>72</v>
      </c>
      <c r="M42" s="1" t="s">
        <v>82</v>
      </c>
      <c r="N42" s="1" t="s">
        <v>82</v>
      </c>
      <c r="O42" s="1" t="s">
        <v>82</v>
      </c>
      <c r="P42" s="1" t="s">
        <v>82</v>
      </c>
      <c r="Q42" s="1" t="s">
        <v>82</v>
      </c>
      <c r="R42" s="1" t="s">
        <v>72</v>
      </c>
      <c r="S42" s="1" t="s">
        <v>82</v>
      </c>
      <c r="T42" s="1" t="s">
        <v>82</v>
      </c>
      <c r="U42" s="1" t="s">
        <v>82</v>
      </c>
      <c r="V42" s="1" t="s">
        <v>72</v>
      </c>
      <c r="W42" s="1" t="s">
        <v>82</v>
      </c>
      <c r="X42" s="1" t="s">
        <v>82</v>
      </c>
      <c r="Y42" s="1" t="s">
        <v>82</v>
      </c>
      <c r="Z42" s="1" t="s">
        <v>82</v>
      </c>
      <c r="AA42" s="1" t="s">
        <v>82</v>
      </c>
      <c r="AB42" s="1" t="s">
        <v>72</v>
      </c>
      <c r="AC42" s="1" t="s">
        <v>82</v>
      </c>
      <c r="AD42" s="1" t="s">
        <v>82</v>
      </c>
      <c r="AE42" s="1" t="s">
        <v>72</v>
      </c>
      <c r="AF42" s="1" t="s">
        <v>82</v>
      </c>
      <c r="AG42" s="6" t="s">
        <v>72</v>
      </c>
    </row>
    <row r="43" spans="1:33" x14ac:dyDescent="0.35">
      <c r="A43" s="3" t="s">
        <v>0</v>
      </c>
      <c r="B43" s="1" t="s">
        <v>72</v>
      </c>
      <c r="C43" s="1" t="s">
        <v>82</v>
      </c>
      <c r="D43" s="1" t="s">
        <v>82</v>
      </c>
      <c r="E43" s="1" t="s">
        <v>82</v>
      </c>
      <c r="F43" s="1" t="s">
        <v>82</v>
      </c>
      <c r="G43" s="1" t="s">
        <v>72</v>
      </c>
      <c r="H43" s="1" t="s">
        <v>82</v>
      </c>
      <c r="I43" s="1" t="s">
        <v>82</v>
      </c>
      <c r="J43" s="1" t="s">
        <v>82</v>
      </c>
      <c r="K43" s="1" t="s">
        <v>82</v>
      </c>
      <c r="L43" s="1" t="s">
        <v>82</v>
      </c>
      <c r="M43" s="1" t="s">
        <v>82</v>
      </c>
      <c r="N43" s="1" t="s">
        <v>82</v>
      </c>
      <c r="O43" s="1" t="s">
        <v>82</v>
      </c>
      <c r="P43" s="1" t="s">
        <v>72</v>
      </c>
      <c r="Q43" s="1" t="s">
        <v>82</v>
      </c>
      <c r="R43" s="1" t="s">
        <v>82</v>
      </c>
      <c r="S43" s="1" t="s">
        <v>82</v>
      </c>
      <c r="T43" s="1" t="s">
        <v>82</v>
      </c>
      <c r="U43" s="1" t="s">
        <v>72</v>
      </c>
      <c r="V43" s="1" t="s">
        <v>72</v>
      </c>
      <c r="W43" s="1" t="s">
        <v>82</v>
      </c>
      <c r="X43" s="1" t="s">
        <v>82</v>
      </c>
      <c r="Y43" s="1" t="s">
        <v>82</v>
      </c>
      <c r="Z43" s="1" t="s">
        <v>82</v>
      </c>
      <c r="AA43" s="1" t="s">
        <v>82</v>
      </c>
      <c r="AB43" s="1" t="s">
        <v>72</v>
      </c>
      <c r="AC43" s="1" t="s">
        <v>82</v>
      </c>
      <c r="AD43" s="1" t="s">
        <v>82</v>
      </c>
      <c r="AE43" s="1" t="s">
        <v>72</v>
      </c>
      <c r="AF43" s="1" t="s">
        <v>72</v>
      </c>
      <c r="AG43" s="6" t="s">
        <v>82</v>
      </c>
    </row>
    <row r="44" spans="1:33" x14ac:dyDescent="0.35">
      <c r="A44" s="3" t="s">
        <v>59</v>
      </c>
      <c r="B44" s="1" t="s">
        <v>82</v>
      </c>
      <c r="C44" s="1" t="s">
        <v>72</v>
      </c>
      <c r="D44" s="1" t="s">
        <v>82</v>
      </c>
      <c r="E44" s="1" t="s">
        <v>82</v>
      </c>
      <c r="F44" s="1" t="s">
        <v>82</v>
      </c>
      <c r="G44" s="1" t="s">
        <v>82</v>
      </c>
      <c r="H44" s="1" t="s">
        <v>72</v>
      </c>
      <c r="I44" s="1" t="s">
        <v>82</v>
      </c>
      <c r="J44" s="1" t="s">
        <v>82</v>
      </c>
      <c r="K44" s="1" t="s">
        <v>82</v>
      </c>
      <c r="L44" s="1" t="s">
        <v>82</v>
      </c>
      <c r="M44" s="1" t="s">
        <v>72</v>
      </c>
      <c r="N44" s="1" t="s">
        <v>82</v>
      </c>
      <c r="O44" s="1" t="s">
        <v>82</v>
      </c>
      <c r="P44" s="1" t="s">
        <v>82</v>
      </c>
      <c r="Q44" s="1" t="s">
        <v>82</v>
      </c>
      <c r="R44" s="1" t="s">
        <v>72</v>
      </c>
      <c r="S44" s="1" t="s">
        <v>82</v>
      </c>
      <c r="T44" s="1" t="s">
        <v>82</v>
      </c>
      <c r="U44" s="1" t="s">
        <v>82</v>
      </c>
      <c r="V44" s="1" t="s">
        <v>82</v>
      </c>
      <c r="W44" s="1" t="s">
        <v>72</v>
      </c>
      <c r="X44" s="1" t="s">
        <v>82</v>
      </c>
      <c r="Y44" s="1" t="s">
        <v>82</v>
      </c>
      <c r="Z44" s="1" t="s">
        <v>82</v>
      </c>
      <c r="AA44" s="1" t="s">
        <v>82</v>
      </c>
      <c r="AB44" s="1" t="s">
        <v>72</v>
      </c>
      <c r="AC44" s="1" t="s">
        <v>82</v>
      </c>
      <c r="AD44" s="1" t="s">
        <v>82</v>
      </c>
      <c r="AE44" s="1" t="s">
        <v>72</v>
      </c>
      <c r="AF44" s="1" t="s">
        <v>82</v>
      </c>
      <c r="AG44" s="6" t="s">
        <v>72</v>
      </c>
    </row>
    <row r="45" spans="1:33" x14ac:dyDescent="0.35">
      <c r="A45" s="3" t="s">
        <v>1</v>
      </c>
      <c r="B45" s="1" t="s">
        <v>82</v>
      </c>
      <c r="C45" s="1" t="s">
        <v>82</v>
      </c>
      <c r="D45" s="1" t="s">
        <v>82</v>
      </c>
      <c r="E45" s="1" t="s">
        <v>72</v>
      </c>
      <c r="F45" s="1" t="s">
        <v>82</v>
      </c>
      <c r="G45" s="1" t="s">
        <v>72</v>
      </c>
      <c r="H45" s="1" t="s">
        <v>82</v>
      </c>
      <c r="I45" s="1" t="s">
        <v>82</v>
      </c>
      <c r="J45" s="1" t="s">
        <v>82</v>
      </c>
      <c r="K45" s="1" t="s">
        <v>82</v>
      </c>
      <c r="L45" s="1" t="s">
        <v>72</v>
      </c>
      <c r="M45" s="1" t="s">
        <v>82</v>
      </c>
      <c r="N45" s="1" t="s">
        <v>82</v>
      </c>
      <c r="O45" s="1" t="s">
        <v>82</v>
      </c>
      <c r="P45" s="1" t="s">
        <v>82</v>
      </c>
      <c r="Q45" s="1" t="s">
        <v>72</v>
      </c>
      <c r="R45" s="1" t="s">
        <v>82</v>
      </c>
      <c r="S45" s="1" t="s">
        <v>82</v>
      </c>
      <c r="T45" s="1" t="s">
        <v>82</v>
      </c>
      <c r="U45" s="1" t="s">
        <v>82</v>
      </c>
      <c r="V45" s="1" t="s">
        <v>72</v>
      </c>
      <c r="W45" s="1" t="s">
        <v>82</v>
      </c>
      <c r="X45" s="1" t="s">
        <v>82</v>
      </c>
      <c r="Y45" s="1" t="s">
        <v>82</v>
      </c>
      <c r="Z45" s="1" t="s">
        <v>82</v>
      </c>
      <c r="AA45" s="1" t="s">
        <v>72</v>
      </c>
      <c r="AB45" s="1" t="s">
        <v>82</v>
      </c>
      <c r="AC45" s="1" t="s">
        <v>82</v>
      </c>
      <c r="AD45" s="1" t="s">
        <v>82</v>
      </c>
      <c r="AE45" s="1" t="s">
        <v>72</v>
      </c>
      <c r="AF45" s="1" t="s">
        <v>72</v>
      </c>
      <c r="AG45" s="6" t="s">
        <v>82</v>
      </c>
    </row>
    <row r="46" spans="1:33" x14ac:dyDescent="0.35">
      <c r="A46" s="3" t="s">
        <v>67</v>
      </c>
      <c r="B46" s="1" t="s">
        <v>72</v>
      </c>
      <c r="C46" s="1" t="s">
        <v>82</v>
      </c>
      <c r="D46" s="1" t="s">
        <v>82</v>
      </c>
      <c r="E46" s="1" t="s">
        <v>82</v>
      </c>
      <c r="F46" s="1" t="s">
        <v>82</v>
      </c>
      <c r="G46" s="1" t="s">
        <v>82</v>
      </c>
      <c r="H46" s="1" t="s">
        <v>72</v>
      </c>
      <c r="I46" s="1" t="s">
        <v>82</v>
      </c>
      <c r="J46" s="1" t="s">
        <v>82</v>
      </c>
      <c r="K46" s="1" t="s">
        <v>82</v>
      </c>
      <c r="L46" s="1" t="s">
        <v>82</v>
      </c>
      <c r="M46" s="1" t="s">
        <v>82</v>
      </c>
      <c r="N46" s="1" t="s">
        <v>72</v>
      </c>
      <c r="O46" s="1" t="s">
        <v>82</v>
      </c>
      <c r="P46" s="1" t="s">
        <v>82</v>
      </c>
      <c r="Q46" s="1" t="s">
        <v>82</v>
      </c>
      <c r="R46" s="1" t="s">
        <v>72</v>
      </c>
      <c r="S46" s="1" t="s">
        <v>82</v>
      </c>
      <c r="T46" s="1" t="s">
        <v>82</v>
      </c>
      <c r="U46" s="1" t="s">
        <v>82</v>
      </c>
      <c r="V46" s="1" t="s">
        <v>82</v>
      </c>
      <c r="W46" s="1" t="s">
        <v>82</v>
      </c>
      <c r="X46" s="1" t="s">
        <v>72</v>
      </c>
      <c r="Y46" s="1" t="s">
        <v>82</v>
      </c>
      <c r="Z46" s="1" t="s">
        <v>82</v>
      </c>
      <c r="AA46" s="1" t="s">
        <v>82</v>
      </c>
      <c r="AB46" s="1" t="s">
        <v>72</v>
      </c>
      <c r="AC46" s="1" t="s">
        <v>82</v>
      </c>
      <c r="AD46" s="1" t="s">
        <v>72</v>
      </c>
      <c r="AE46" s="1" t="s">
        <v>82</v>
      </c>
      <c r="AF46" s="1" t="s">
        <v>72</v>
      </c>
      <c r="AG46" s="6" t="s">
        <v>82</v>
      </c>
    </row>
    <row r="47" spans="1:33" x14ac:dyDescent="0.35">
      <c r="A47" s="3" t="s">
        <v>52</v>
      </c>
      <c r="B47" s="1" t="s">
        <v>82</v>
      </c>
      <c r="C47" s="1" t="s">
        <v>72</v>
      </c>
      <c r="D47" s="1" t="s">
        <v>82</v>
      </c>
      <c r="E47" s="1" t="s">
        <v>82</v>
      </c>
      <c r="F47" s="1" t="s">
        <v>82</v>
      </c>
      <c r="G47" s="1" t="s">
        <v>82</v>
      </c>
      <c r="H47" s="1" t="s">
        <v>72</v>
      </c>
      <c r="I47" s="1" t="s">
        <v>82</v>
      </c>
      <c r="J47" s="1" t="s">
        <v>82</v>
      </c>
      <c r="K47" s="1" t="s">
        <v>82</v>
      </c>
      <c r="L47" s="1" t="s">
        <v>82</v>
      </c>
      <c r="M47" s="1" t="s">
        <v>72</v>
      </c>
      <c r="N47" s="1" t="s">
        <v>82</v>
      </c>
      <c r="O47" s="1" t="s">
        <v>82</v>
      </c>
      <c r="P47" s="1" t="s">
        <v>82</v>
      </c>
      <c r="Q47" s="1" t="s">
        <v>82</v>
      </c>
      <c r="R47" s="1" t="s">
        <v>72</v>
      </c>
      <c r="S47" s="1" t="s">
        <v>82</v>
      </c>
      <c r="T47" s="1" t="s">
        <v>82</v>
      </c>
      <c r="U47" s="1" t="s">
        <v>82</v>
      </c>
      <c r="V47" s="1" t="s">
        <v>82</v>
      </c>
      <c r="W47" s="1" t="s">
        <v>72</v>
      </c>
      <c r="X47" s="1" t="s">
        <v>82</v>
      </c>
      <c r="Y47" s="1" t="s">
        <v>82</v>
      </c>
      <c r="Z47" s="1" t="s">
        <v>82</v>
      </c>
      <c r="AA47" s="1" t="s">
        <v>72</v>
      </c>
      <c r="AB47" s="1" t="s">
        <v>82</v>
      </c>
      <c r="AC47" s="1" t="s">
        <v>82</v>
      </c>
      <c r="AD47" s="1" t="s">
        <v>82</v>
      </c>
      <c r="AE47" s="1" t="s">
        <v>72</v>
      </c>
      <c r="AF47" s="1" t="s">
        <v>72</v>
      </c>
      <c r="AG47" s="6" t="s">
        <v>82</v>
      </c>
    </row>
    <row r="48" spans="1:33" x14ac:dyDescent="0.35">
      <c r="A48" s="3" t="s">
        <v>66</v>
      </c>
      <c r="B48" s="1" t="s">
        <v>82</v>
      </c>
      <c r="C48" s="1" t="s">
        <v>72</v>
      </c>
      <c r="D48" s="1" t="s">
        <v>82</v>
      </c>
      <c r="E48" s="1" t="s">
        <v>82</v>
      </c>
      <c r="F48" s="1" t="s">
        <v>82</v>
      </c>
      <c r="G48" s="1" t="s">
        <v>82</v>
      </c>
      <c r="H48" s="1" t="s">
        <v>72</v>
      </c>
      <c r="I48" s="1" t="s">
        <v>82</v>
      </c>
      <c r="J48" s="1" t="s">
        <v>82</v>
      </c>
      <c r="K48" s="1" t="s">
        <v>82</v>
      </c>
      <c r="L48" s="1" t="s">
        <v>82</v>
      </c>
      <c r="M48" s="1" t="s">
        <v>72</v>
      </c>
      <c r="N48" s="1" t="s">
        <v>82</v>
      </c>
      <c r="O48" s="1" t="s">
        <v>82</v>
      </c>
      <c r="P48" s="1" t="s">
        <v>82</v>
      </c>
      <c r="Q48" s="1" t="s">
        <v>82</v>
      </c>
      <c r="R48" s="1" t="s">
        <v>72</v>
      </c>
      <c r="S48" s="1" t="s">
        <v>82</v>
      </c>
      <c r="T48" s="1" t="s">
        <v>82</v>
      </c>
      <c r="U48" s="1" t="s">
        <v>82</v>
      </c>
      <c r="V48" s="1" t="s">
        <v>82</v>
      </c>
      <c r="W48" s="1" t="s">
        <v>72</v>
      </c>
      <c r="X48" s="1" t="s">
        <v>82</v>
      </c>
      <c r="Y48" s="1" t="s">
        <v>82</v>
      </c>
      <c r="Z48" s="1" t="s">
        <v>82</v>
      </c>
      <c r="AA48" s="1" t="s">
        <v>82</v>
      </c>
      <c r="AB48" s="1" t="s">
        <v>72</v>
      </c>
      <c r="AC48" s="1" t="s">
        <v>82</v>
      </c>
      <c r="AD48" s="1" t="s">
        <v>82</v>
      </c>
      <c r="AE48" s="1" t="s">
        <v>72</v>
      </c>
      <c r="AF48" s="1" t="s">
        <v>72</v>
      </c>
      <c r="AG48" s="6" t="s">
        <v>82</v>
      </c>
    </row>
    <row r="49" spans="1:33" x14ac:dyDescent="0.35">
      <c r="A49" s="3" t="s">
        <v>24</v>
      </c>
      <c r="B49" s="1" t="s">
        <v>82</v>
      </c>
      <c r="C49" s="1" t="s">
        <v>82</v>
      </c>
      <c r="D49" s="1" t="s">
        <v>72</v>
      </c>
      <c r="E49" s="1" t="s">
        <v>82</v>
      </c>
      <c r="F49" s="1" t="s">
        <v>82</v>
      </c>
      <c r="G49" s="1" t="s">
        <v>82</v>
      </c>
      <c r="H49" s="1" t="s">
        <v>82</v>
      </c>
      <c r="I49" s="1" t="s">
        <v>72</v>
      </c>
      <c r="J49" s="1" t="s">
        <v>82</v>
      </c>
      <c r="K49" s="1" t="s">
        <v>82</v>
      </c>
      <c r="L49" s="1" t="s">
        <v>72</v>
      </c>
      <c r="M49" s="1" t="s">
        <v>82</v>
      </c>
      <c r="N49" s="1" t="s">
        <v>82</v>
      </c>
      <c r="O49" s="1" t="s">
        <v>82</v>
      </c>
      <c r="P49" s="1" t="s">
        <v>82</v>
      </c>
      <c r="Q49" s="1" t="s">
        <v>72</v>
      </c>
      <c r="R49" s="1" t="s">
        <v>82</v>
      </c>
      <c r="S49" s="1" t="s">
        <v>82</v>
      </c>
      <c r="T49" s="1" t="s">
        <v>82</v>
      </c>
      <c r="U49" s="1" t="s">
        <v>82</v>
      </c>
      <c r="V49" s="1" t="s">
        <v>72</v>
      </c>
      <c r="W49" s="1" t="s">
        <v>82</v>
      </c>
      <c r="X49" s="1" t="s">
        <v>82</v>
      </c>
      <c r="Y49" s="1" t="s">
        <v>82</v>
      </c>
      <c r="Z49" s="1" t="s">
        <v>82</v>
      </c>
      <c r="AA49" s="1" t="s">
        <v>82</v>
      </c>
      <c r="AB49" s="1" t="s">
        <v>72</v>
      </c>
      <c r="AC49" s="1" t="s">
        <v>82</v>
      </c>
      <c r="AD49" s="1" t="s">
        <v>82</v>
      </c>
      <c r="AE49" s="1" t="s">
        <v>72</v>
      </c>
      <c r="AF49" s="1" t="s">
        <v>82</v>
      </c>
      <c r="AG49" s="6" t="s">
        <v>72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4A8F6-9242-4D0B-89D8-19BEF38D04F4}">
  <dimension ref="B1:I18"/>
  <sheetViews>
    <sheetView workbookViewId="0">
      <selection activeCell="D28" sqref="D28"/>
    </sheetView>
  </sheetViews>
  <sheetFormatPr defaultColWidth="9.1796875" defaultRowHeight="14.5" x14ac:dyDescent="0.35"/>
  <cols>
    <col min="1" max="1" width="9.1796875" style="12"/>
    <col min="2" max="2" width="62.81640625" style="12" bestFit="1" customWidth="1"/>
    <col min="3" max="3" width="20.1796875" style="12" customWidth="1"/>
    <col min="4" max="4" width="24.26953125" style="12" bestFit="1" customWidth="1"/>
    <col min="5" max="5" width="28" style="12" bestFit="1" customWidth="1"/>
    <col min="6" max="6" width="27" style="12" bestFit="1" customWidth="1"/>
    <col min="7" max="7" width="18.54296875" style="12" customWidth="1"/>
    <col min="8" max="8" width="11.72656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115</v>
      </c>
    </row>
    <row r="3" spans="2:9" ht="15" thickBot="1" x14ac:dyDescent="0.4"/>
    <row r="4" spans="2:9" ht="63" customHeight="1" thickBot="1" x14ac:dyDescent="0.4">
      <c r="B4" s="44" t="s">
        <v>119</v>
      </c>
      <c r="C4" s="45"/>
      <c r="D4" s="45"/>
      <c r="E4" s="45"/>
      <c r="F4" s="45"/>
      <c r="G4" s="45"/>
      <c r="H4" s="46"/>
    </row>
    <row r="5" spans="2:9" ht="18.75" customHeight="1" x14ac:dyDescent="0.35">
      <c r="C5" s="23"/>
      <c r="D5" s="23"/>
      <c r="E5" s="23"/>
      <c r="F5" s="23"/>
      <c r="G5" s="23"/>
      <c r="H5" s="23"/>
      <c r="I5" s="23"/>
    </row>
    <row r="6" spans="2:9" ht="18.75" customHeight="1" x14ac:dyDescent="0.35">
      <c r="B6" s="27" t="s">
        <v>114</v>
      </c>
      <c r="C6" s="38">
        <f>GETPIVOTDATA("Response Value",$B$10,"Response","2.1 Agree")/GETPIVOTDATA("Response Value",$B$10)</f>
        <v>0.29166666666666669</v>
      </c>
      <c r="D6" s="38">
        <f>GETPIVOTDATA("Response Value",$B$10,"Response","2.2 Agree with comments")/GETPIVOTDATA("Response Value",$B$10)</f>
        <v>0.54166666666666663</v>
      </c>
      <c r="E6" s="38">
        <f>GETPIVOTDATA("Response Value",$B$10,"Response","2.3 Neither agree or disagree")/GETPIVOTDATA("Response Value",$B$10)</f>
        <v>8.3333333333333329E-2</v>
      </c>
      <c r="F6" s="38">
        <f>GETPIVOTDATA("Response Value",$B$10,"Response","2.4 Disagree with comments")/GETPIVOTDATA("Response Value",$B$10)</f>
        <v>8.3333333333333329E-2</v>
      </c>
      <c r="G6" s="38">
        <f>GETPIVOTDATA("Response Value",$B$10,"Response","2.5 No response")/GETPIVOTDATA("Response Value",$B$10)</f>
        <v>0</v>
      </c>
      <c r="H6" s="38">
        <f>GETPIVOTDATA("Response Value",$B$10)/GETPIVOTDATA("Response Value",$B$10)</f>
        <v>1</v>
      </c>
      <c r="I6" s="23"/>
    </row>
    <row r="7" spans="2:9" ht="18.75" customHeight="1" x14ac:dyDescent="0.35">
      <c r="C7" s="23"/>
      <c r="D7" s="23"/>
      <c r="E7" s="23"/>
      <c r="F7" s="23"/>
      <c r="G7" s="23"/>
      <c r="H7" s="23"/>
      <c r="I7" s="23"/>
    </row>
    <row r="8" spans="2:9" hidden="1" x14ac:dyDescent="0.35">
      <c r="B8" s="14" t="s">
        <v>87</v>
      </c>
      <c r="C8" s="15" t="s">
        <v>93</v>
      </c>
    </row>
    <row r="9" spans="2:9" hidden="1" x14ac:dyDescent="0.35"/>
    <row r="10" spans="2:9" hidden="1" x14ac:dyDescent="0.35">
      <c r="B10" s="16" t="s">
        <v>103</v>
      </c>
      <c r="C10" s="16" t="s">
        <v>100</v>
      </c>
      <c r="D10" s="17"/>
      <c r="E10" s="17"/>
      <c r="F10" s="17"/>
      <c r="G10" s="17"/>
      <c r="H10" s="18"/>
    </row>
    <row r="11" spans="2:9" x14ac:dyDescent="0.35">
      <c r="B11" s="24" t="s">
        <v>113</v>
      </c>
      <c r="C11" s="29" t="s">
        <v>34</v>
      </c>
      <c r="D11" s="30" t="s">
        <v>18</v>
      </c>
      <c r="E11" s="30" t="s">
        <v>27</v>
      </c>
      <c r="F11" s="30" t="s">
        <v>3</v>
      </c>
      <c r="G11" s="30" t="s">
        <v>55</v>
      </c>
      <c r="H11" s="31" t="s">
        <v>57</v>
      </c>
    </row>
    <row r="12" spans="2:9" x14ac:dyDescent="0.35">
      <c r="B12" s="25" t="s">
        <v>106</v>
      </c>
      <c r="C12" s="32">
        <v>0</v>
      </c>
      <c r="D12" s="33">
        <v>0</v>
      </c>
      <c r="E12" s="33">
        <v>0</v>
      </c>
      <c r="F12" s="33">
        <v>1</v>
      </c>
      <c r="G12" s="33">
        <v>0</v>
      </c>
      <c r="H12" s="34">
        <v>1</v>
      </c>
    </row>
    <row r="13" spans="2:9" x14ac:dyDescent="0.35">
      <c r="B13" s="25" t="s">
        <v>109</v>
      </c>
      <c r="C13" s="32">
        <v>0</v>
      </c>
      <c r="D13" s="33">
        <v>2</v>
      </c>
      <c r="E13" s="33">
        <v>0</v>
      </c>
      <c r="F13" s="33">
        <v>0</v>
      </c>
      <c r="G13" s="33">
        <v>0</v>
      </c>
      <c r="H13" s="34">
        <v>2</v>
      </c>
    </row>
    <row r="14" spans="2:9" x14ac:dyDescent="0.35">
      <c r="B14" s="25" t="s">
        <v>105</v>
      </c>
      <c r="C14" s="32">
        <v>5</v>
      </c>
      <c r="D14" s="33">
        <v>5</v>
      </c>
      <c r="E14" s="33">
        <v>3</v>
      </c>
      <c r="F14" s="33">
        <v>1</v>
      </c>
      <c r="G14" s="33">
        <v>0</v>
      </c>
      <c r="H14" s="34">
        <v>14</v>
      </c>
    </row>
    <row r="15" spans="2:9" x14ac:dyDescent="0.35">
      <c r="B15" s="25" t="s">
        <v>104</v>
      </c>
      <c r="C15" s="32">
        <v>4</v>
      </c>
      <c r="D15" s="33">
        <v>4</v>
      </c>
      <c r="E15" s="33">
        <v>0</v>
      </c>
      <c r="F15" s="33">
        <v>1</v>
      </c>
      <c r="G15" s="33">
        <v>0</v>
      </c>
      <c r="H15" s="34">
        <v>9</v>
      </c>
    </row>
    <row r="16" spans="2:9" x14ac:dyDescent="0.35">
      <c r="B16" s="25" t="s">
        <v>107</v>
      </c>
      <c r="C16" s="32">
        <v>4</v>
      </c>
      <c r="D16" s="33">
        <v>15</v>
      </c>
      <c r="E16" s="33">
        <v>1</v>
      </c>
      <c r="F16" s="33">
        <v>0</v>
      </c>
      <c r="G16" s="33">
        <v>0</v>
      </c>
      <c r="H16" s="34">
        <v>20</v>
      </c>
    </row>
    <row r="17" spans="2:8" x14ac:dyDescent="0.35">
      <c r="B17" s="25" t="s">
        <v>108</v>
      </c>
      <c r="C17" s="32">
        <v>1</v>
      </c>
      <c r="D17" s="33">
        <v>0</v>
      </c>
      <c r="E17" s="33">
        <v>0</v>
      </c>
      <c r="F17" s="33">
        <v>1</v>
      </c>
      <c r="G17" s="33">
        <v>0</v>
      </c>
      <c r="H17" s="34">
        <v>2</v>
      </c>
    </row>
    <row r="18" spans="2:8" x14ac:dyDescent="0.35">
      <c r="B18" s="26" t="s">
        <v>57</v>
      </c>
      <c r="C18" s="35">
        <v>14</v>
      </c>
      <c r="D18" s="36">
        <v>26</v>
      </c>
      <c r="E18" s="36">
        <v>4</v>
      </c>
      <c r="F18" s="36">
        <v>4</v>
      </c>
      <c r="G18" s="36">
        <v>0</v>
      </c>
      <c r="H18" s="37">
        <v>48</v>
      </c>
    </row>
  </sheetData>
  <sheetProtection algorithmName="SHA-512" hashValue="RPxPyZ1nlQaS1XOJKunerksmzsWS3RYH8BD35hsvEpujAh23PKrFcAq2yQwqP/PCDylqOztN7cvI4Wb0l9tVpw==" saltValue="i+X8phKsUZfJ/gYifj/DsQ==" spinCount="100000" sheet="1" objects="1" scenarios="1" pivotTables="0"/>
  <mergeCells count="1">
    <mergeCell ref="B4:H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5B68AA-9DC0-425F-BA07-75863D56371F}">
  <dimension ref="B1:I27"/>
  <sheetViews>
    <sheetView workbookViewId="0">
      <selection activeCell="B15" sqref="B15"/>
    </sheetView>
  </sheetViews>
  <sheetFormatPr defaultColWidth="9.1796875" defaultRowHeight="14.5" x14ac:dyDescent="0.35"/>
  <cols>
    <col min="1" max="1" width="9.1796875" style="12"/>
    <col min="2" max="2" width="59.90625" style="12" bestFit="1" customWidth="1"/>
    <col min="3" max="3" width="15.6328125" style="12" bestFit="1" customWidth="1"/>
    <col min="4" max="4" width="24.81640625" style="12" bestFit="1" customWidth="1"/>
    <col min="5" max="5" width="28.36328125" style="12" bestFit="1" customWidth="1"/>
    <col min="6" max="6" width="27.26953125" style="12" bestFit="1" customWidth="1"/>
    <col min="7" max="7" width="16.453125" style="12" bestFit="1" customWidth="1"/>
    <col min="8" max="8" width="5.269531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117</v>
      </c>
    </row>
    <row r="3" spans="2:9" ht="15" thickBot="1" x14ac:dyDescent="0.4"/>
    <row r="4" spans="2:9" ht="63" customHeight="1" thickBot="1" x14ac:dyDescent="0.4">
      <c r="B4" s="41" t="s">
        <v>118</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Value",$B$10,"Response","3.1.1 Agree")/GETPIVOTDATA("Response Value",$B$10)</f>
        <v>0.35416666666666669</v>
      </c>
      <c r="D6" s="38">
        <f>GETPIVOTDATA("Response Value",$B$10,"Response","3.1.2 Agree with comments")/GETPIVOTDATA("Response Value",$B$10)</f>
        <v>0.47916666666666669</v>
      </c>
      <c r="E6" s="38">
        <f>GETPIVOTDATA("Response Value",$B$10,"Response","3.1.3 Neither agree or disagree")/GETPIVOTDATA("Response Value",$B$10)</f>
        <v>4.1666666666666664E-2</v>
      </c>
      <c r="F6" s="38">
        <f>GETPIVOTDATA("Response Value",$B$10,"Response","3.1.4 Disagree with comments")/GETPIVOTDATA("Response Value",$B$10)</f>
        <v>8.3333333333333329E-2</v>
      </c>
      <c r="G6" s="38">
        <f>GETPIVOTDATA("Response Value",$B$10,"Response","3.1.5 No response")/GETPIVOTDATA("Response Value",$B$10)</f>
        <v>4.1666666666666664E-2</v>
      </c>
      <c r="H6" s="38">
        <f>GETPIVOTDATA("Response Value",$B$10)/GETPIVOTDATA("Response Value",$B$10)</f>
        <v>1</v>
      </c>
      <c r="I6" s="23"/>
    </row>
    <row r="7" spans="2:9" ht="18.75" customHeight="1" x14ac:dyDescent="0.35">
      <c r="C7" s="23"/>
      <c r="D7" s="23"/>
      <c r="E7" s="23"/>
      <c r="F7" s="23"/>
      <c r="G7" s="23"/>
      <c r="H7" s="23"/>
      <c r="I7" s="23"/>
    </row>
    <row r="8" spans="2:9" hidden="1" x14ac:dyDescent="0.35">
      <c r="B8" s="14" t="s">
        <v>87</v>
      </c>
      <c r="C8" s="15" t="s">
        <v>94</v>
      </c>
    </row>
    <row r="9" spans="2:9" hidden="1" x14ac:dyDescent="0.35"/>
    <row r="10" spans="2:9" hidden="1" x14ac:dyDescent="0.35">
      <c r="B10" s="16" t="s">
        <v>103</v>
      </c>
      <c r="C10" s="16" t="s">
        <v>100</v>
      </c>
      <c r="D10" s="17"/>
      <c r="E10" s="17"/>
      <c r="F10" s="17"/>
      <c r="G10" s="17"/>
      <c r="H10" s="18"/>
    </row>
    <row r="11" spans="2:9" x14ac:dyDescent="0.35">
      <c r="B11" s="47" t="s">
        <v>113</v>
      </c>
      <c r="C11" s="50" t="s">
        <v>23</v>
      </c>
      <c r="D11" s="51" t="s">
        <v>19</v>
      </c>
      <c r="E11" s="51" t="s">
        <v>28</v>
      </c>
      <c r="F11" s="51" t="s">
        <v>9</v>
      </c>
      <c r="G11" s="51" t="s">
        <v>46</v>
      </c>
      <c r="H11" s="52" t="s">
        <v>57</v>
      </c>
    </row>
    <row r="12" spans="2:9" x14ac:dyDescent="0.35">
      <c r="B12" s="48" t="s">
        <v>106</v>
      </c>
      <c r="C12" s="53">
        <v>0</v>
      </c>
      <c r="D12" s="54">
        <v>0</v>
      </c>
      <c r="E12" s="54">
        <v>0</v>
      </c>
      <c r="F12" s="54">
        <v>0</v>
      </c>
      <c r="G12" s="54">
        <v>1</v>
      </c>
      <c r="H12" s="55">
        <v>1</v>
      </c>
    </row>
    <row r="13" spans="2:9" x14ac:dyDescent="0.35">
      <c r="B13" s="48" t="s">
        <v>109</v>
      </c>
      <c r="C13" s="53">
        <v>0</v>
      </c>
      <c r="D13" s="54">
        <v>1</v>
      </c>
      <c r="E13" s="54">
        <v>0</v>
      </c>
      <c r="F13" s="54">
        <v>1</v>
      </c>
      <c r="G13" s="54">
        <v>0</v>
      </c>
      <c r="H13" s="55">
        <v>2</v>
      </c>
    </row>
    <row r="14" spans="2:9" x14ac:dyDescent="0.35">
      <c r="B14" s="48" t="s">
        <v>105</v>
      </c>
      <c r="C14" s="53">
        <v>7</v>
      </c>
      <c r="D14" s="54">
        <v>5</v>
      </c>
      <c r="E14" s="54">
        <v>1</v>
      </c>
      <c r="F14" s="54">
        <v>1</v>
      </c>
      <c r="G14" s="54">
        <v>0</v>
      </c>
      <c r="H14" s="55">
        <v>14</v>
      </c>
    </row>
    <row r="15" spans="2:9" x14ac:dyDescent="0.35">
      <c r="B15" s="48" t="s">
        <v>104</v>
      </c>
      <c r="C15" s="53">
        <v>4</v>
      </c>
      <c r="D15" s="54">
        <v>2</v>
      </c>
      <c r="E15" s="54">
        <v>1</v>
      </c>
      <c r="F15" s="54">
        <v>2</v>
      </c>
      <c r="G15" s="54">
        <v>0</v>
      </c>
      <c r="H15" s="55">
        <v>9</v>
      </c>
    </row>
    <row r="16" spans="2:9" x14ac:dyDescent="0.35">
      <c r="B16" s="48" t="s">
        <v>107</v>
      </c>
      <c r="C16" s="53">
        <v>6</v>
      </c>
      <c r="D16" s="54">
        <v>14</v>
      </c>
      <c r="E16" s="54">
        <v>0</v>
      </c>
      <c r="F16" s="54">
        <v>0</v>
      </c>
      <c r="G16" s="54">
        <v>0</v>
      </c>
      <c r="H16" s="55">
        <v>20</v>
      </c>
    </row>
    <row r="17" spans="2:8" x14ac:dyDescent="0.35">
      <c r="B17" s="48" t="s">
        <v>108</v>
      </c>
      <c r="C17" s="53">
        <v>0</v>
      </c>
      <c r="D17" s="54">
        <v>1</v>
      </c>
      <c r="E17" s="54">
        <v>0</v>
      </c>
      <c r="F17" s="54">
        <v>0</v>
      </c>
      <c r="G17" s="54">
        <v>1</v>
      </c>
      <c r="H17" s="55">
        <v>2</v>
      </c>
    </row>
    <row r="18" spans="2:8" x14ac:dyDescent="0.35">
      <c r="B18" s="49" t="s">
        <v>57</v>
      </c>
      <c r="C18" s="56">
        <v>17</v>
      </c>
      <c r="D18" s="57">
        <v>23</v>
      </c>
      <c r="E18" s="57">
        <v>2</v>
      </c>
      <c r="F18" s="57">
        <v>4</v>
      </c>
      <c r="G18" s="57">
        <v>2</v>
      </c>
      <c r="H18" s="58">
        <v>48</v>
      </c>
    </row>
    <row r="19" spans="2:8" x14ac:dyDescent="0.35">
      <c r="B19"/>
      <c r="C19"/>
      <c r="D19"/>
      <c r="E19"/>
      <c r="F19"/>
      <c r="G19"/>
      <c r="H19"/>
    </row>
    <row r="20" spans="2:8" x14ac:dyDescent="0.35">
      <c r="B20"/>
      <c r="C20"/>
      <c r="D20"/>
      <c r="E20"/>
      <c r="F20"/>
      <c r="G20"/>
      <c r="H20"/>
    </row>
    <row r="21" spans="2:8" x14ac:dyDescent="0.35">
      <c r="B21"/>
      <c r="C21"/>
      <c r="D21"/>
      <c r="E21"/>
      <c r="F21"/>
      <c r="G21"/>
      <c r="H21"/>
    </row>
    <row r="22" spans="2:8" x14ac:dyDescent="0.35">
      <c r="B22"/>
      <c r="C22"/>
      <c r="D22"/>
      <c r="E22"/>
      <c r="F22"/>
      <c r="G22"/>
      <c r="H22"/>
    </row>
    <row r="23" spans="2:8" x14ac:dyDescent="0.35">
      <c r="B23"/>
      <c r="C23"/>
      <c r="D23"/>
      <c r="E23"/>
      <c r="F23"/>
      <c r="G23"/>
      <c r="H23"/>
    </row>
    <row r="24" spans="2:8" x14ac:dyDescent="0.35">
      <c r="B24"/>
      <c r="C24"/>
      <c r="D24"/>
      <c r="E24"/>
      <c r="F24"/>
      <c r="G24"/>
      <c r="H24"/>
    </row>
    <row r="25" spans="2:8" x14ac:dyDescent="0.35">
      <c r="B25"/>
      <c r="C25"/>
      <c r="D25"/>
      <c r="E25"/>
      <c r="F25"/>
      <c r="G25"/>
      <c r="H25"/>
    </row>
    <row r="26" spans="2:8" x14ac:dyDescent="0.35">
      <c r="B26"/>
      <c r="C26"/>
      <c r="D26"/>
      <c r="E26"/>
      <c r="F26"/>
      <c r="G26"/>
      <c r="H26"/>
    </row>
    <row r="27" spans="2:8" x14ac:dyDescent="0.35">
      <c r="B27"/>
      <c r="C27"/>
      <c r="D27"/>
      <c r="E27"/>
      <c r="F27"/>
      <c r="G27"/>
      <c r="H27"/>
    </row>
  </sheetData>
  <sheetProtection algorithmName="SHA-512" hashValue="cUJZjPKG8wRRB72Byur9H8Trbxwx/2fmeRK36cXiJNYFihi4Yh7cCkgitNQy4GNjHibJi55wPpdWq/KXPf6RTQ==" saltValue="U821di7q1ctUdRVJSUhx5A==" spinCount="100000" sheet="1" objects="1" scenarios="1" pivotTables="0"/>
  <mergeCells count="1">
    <mergeCell ref="B4: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9B9F5-D32B-4FC1-88EA-37C728ADCB82}">
  <dimension ref="B1:I18"/>
  <sheetViews>
    <sheetView workbookViewId="0">
      <selection activeCell="D25" sqref="D25"/>
    </sheetView>
  </sheetViews>
  <sheetFormatPr defaultColWidth="9.1796875" defaultRowHeight="14.5" x14ac:dyDescent="0.35"/>
  <cols>
    <col min="1" max="1" width="9.1796875" style="12"/>
    <col min="2" max="2" width="62.81640625" style="12" bestFit="1" customWidth="1"/>
    <col min="3" max="3" width="18.1796875" style="12" customWidth="1"/>
    <col min="4" max="4" width="26" style="12" bestFit="1" customWidth="1"/>
    <col min="5" max="5" width="29.7265625" style="12" bestFit="1" customWidth="1"/>
    <col min="6" max="6" width="28.54296875" style="12" bestFit="1" customWidth="1"/>
    <col min="7" max="7" width="17" style="12" bestFit="1" customWidth="1"/>
    <col min="8" max="8" width="13" style="12"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120</v>
      </c>
    </row>
    <row r="3" spans="2:9" ht="15" thickBot="1" x14ac:dyDescent="0.4"/>
    <row r="4" spans="2:9" ht="63" customHeight="1" thickBot="1" x14ac:dyDescent="0.4">
      <c r="B4" s="41" t="s">
        <v>121</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Value",$B$10,"Response","3.2.1 Agree")/GETPIVOTDATA("Response Value",$B$10)</f>
        <v>0.39583333333333331</v>
      </c>
      <c r="D6" s="38">
        <f>GETPIVOTDATA("Response Value",$B$10,"Response","3.2.2 Agree with comments")/GETPIVOTDATA("Response Value",$B$10)</f>
        <v>0.54166666666666663</v>
      </c>
      <c r="E6" s="38">
        <f>GETPIVOTDATA("Response Value",$B$10,"Response","3.2.3 Neither agree or disagree")/GETPIVOTDATA("Response Value",$B$10)</f>
        <v>2.0833333333333332E-2</v>
      </c>
      <c r="F6" s="38">
        <f>GETPIVOTDATA("Response Value",$B$10,"Response","3.2.4 Disagree with comments")/GETPIVOTDATA("Response Value",$B$10)</f>
        <v>0</v>
      </c>
      <c r="G6" s="38">
        <f>GETPIVOTDATA("Response Value",$B$10,"Response","3.2.5 No response")/GETPIVOTDATA("Response Value",$B$10)</f>
        <v>4.1666666666666664E-2</v>
      </c>
      <c r="H6" s="38">
        <f>GETPIVOTDATA("Response Value",$B$10)/GETPIVOTDATA("Response Value",$B$10)</f>
        <v>1</v>
      </c>
      <c r="I6" s="23"/>
    </row>
    <row r="7" spans="2:9" ht="18.75" customHeight="1" x14ac:dyDescent="0.35">
      <c r="C7" s="23"/>
      <c r="D7" s="23"/>
      <c r="E7" s="23"/>
      <c r="F7" s="23"/>
      <c r="G7" s="23"/>
      <c r="H7" s="23"/>
      <c r="I7" s="23"/>
    </row>
    <row r="8" spans="2:9" hidden="1" x14ac:dyDescent="0.35">
      <c r="B8" s="14" t="s">
        <v>87</v>
      </c>
      <c r="C8" s="15" t="s">
        <v>95</v>
      </c>
    </row>
    <row r="9" spans="2:9" hidden="1" x14ac:dyDescent="0.35"/>
    <row r="10" spans="2:9" hidden="1" x14ac:dyDescent="0.35">
      <c r="B10" s="16" t="s">
        <v>103</v>
      </c>
      <c r="C10" s="16" t="s">
        <v>100</v>
      </c>
      <c r="D10" s="17"/>
      <c r="E10" s="17"/>
      <c r="F10" s="17"/>
      <c r="G10" s="17"/>
      <c r="H10" s="18"/>
    </row>
    <row r="11" spans="2:9" x14ac:dyDescent="0.35">
      <c r="B11" s="24" t="s">
        <v>113</v>
      </c>
      <c r="C11" s="39" t="s">
        <v>45</v>
      </c>
      <c r="D11" s="40" t="s">
        <v>40</v>
      </c>
      <c r="E11" s="40" t="s">
        <v>41</v>
      </c>
      <c r="F11" s="40" t="s">
        <v>11</v>
      </c>
      <c r="G11" s="40" t="s">
        <v>26</v>
      </c>
      <c r="H11" s="31" t="s">
        <v>57</v>
      </c>
    </row>
    <row r="12" spans="2:9" x14ac:dyDescent="0.35">
      <c r="B12" s="25" t="s">
        <v>106</v>
      </c>
      <c r="C12" s="32">
        <v>0</v>
      </c>
      <c r="D12" s="33">
        <v>0</v>
      </c>
      <c r="E12" s="33">
        <v>0</v>
      </c>
      <c r="F12" s="33">
        <v>0</v>
      </c>
      <c r="G12" s="33">
        <v>1</v>
      </c>
      <c r="H12" s="34">
        <v>1</v>
      </c>
    </row>
    <row r="13" spans="2:9" x14ac:dyDescent="0.35">
      <c r="B13" s="25" t="s">
        <v>109</v>
      </c>
      <c r="C13" s="32">
        <v>0</v>
      </c>
      <c r="D13" s="33">
        <v>2</v>
      </c>
      <c r="E13" s="33">
        <v>0</v>
      </c>
      <c r="F13" s="33">
        <v>0</v>
      </c>
      <c r="G13" s="33">
        <v>0</v>
      </c>
      <c r="H13" s="34">
        <v>2</v>
      </c>
    </row>
    <row r="14" spans="2:9" x14ac:dyDescent="0.35">
      <c r="B14" s="25" t="s">
        <v>105</v>
      </c>
      <c r="C14" s="32">
        <v>7</v>
      </c>
      <c r="D14" s="33">
        <v>6</v>
      </c>
      <c r="E14" s="33">
        <v>1</v>
      </c>
      <c r="F14" s="33">
        <v>0</v>
      </c>
      <c r="G14" s="33">
        <v>0</v>
      </c>
      <c r="H14" s="34">
        <v>14</v>
      </c>
    </row>
    <row r="15" spans="2:9" x14ac:dyDescent="0.35">
      <c r="B15" s="25" t="s">
        <v>104</v>
      </c>
      <c r="C15" s="32">
        <v>6</v>
      </c>
      <c r="D15" s="33">
        <v>3</v>
      </c>
      <c r="E15" s="33">
        <v>0</v>
      </c>
      <c r="F15" s="33">
        <v>0</v>
      </c>
      <c r="G15" s="33">
        <v>0</v>
      </c>
      <c r="H15" s="34">
        <v>9</v>
      </c>
    </row>
    <row r="16" spans="2:9" x14ac:dyDescent="0.35">
      <c r="B16" s="25" t="s">
        <v>107</v>
      </c>
      <c r="C16" s="32">
        <v>6</v>
      </c>
      <c r="D16" s="33">
        <v>14</v>
      </c>
      <c r="E16" s="33">
        <v>0</v>
      </c>
      <c r="F16" s="33">
        <v>0</v>
      </c>
      <c r="G16" s="33">
        <v>0</v>
      </c>
      <c r="H16" s="34">
        <v>20</v>
      </c>
    </row>
    <row r="17" spans="2:8" x14ac:dyDescent="0.35">
      <c r="B17" s="25" t="s">
        <v>108</v>
      </c>
      <c r="C17" s="32">
        <v>0</v>
      </c>
      <c r="D17" s="33">
        <v>1</v>
      </c>
      <c r="E17" s="33">
        <v>0</v>
      </c>
      <c r="F17" s="33">
        <v>0</v>
      </c>
      <c r="G17" s="33">
        <v>1</v>
      </c>
      <c r="H17" s="34">
        <v>2</v>
      </c>
    </row>
    <row r="18" spans="2:8" x14ac:dyDescent="0.35">
      <c r="B18" s="26" t="s">
        <v>57</v>
      </c>
      <c r="C18" s="35">
        <v>19</v>
      </c>
      <c r="D18" s="36">
        <v>26</v>
      </c>
      <c r="E18" s="36">
        <v>1</v>
      </c>
      <c r="F18" s="36">
        <v>0</v>
      </c>
      <c r="G18" s="36">
        <v>2</v>
      </c>
      <c r="H18" s="37">
        <v>48</v>
      </c>
    </row>
  </sheetData>
  <sheetProtection algorithmName="SHA-512" hashValue="xNYr/AbjyfdIPFCHvKL2o+lDz9AM0sY8JL/CSwQYvtI81RqzWHJ2Bq4cwd2DCSkBkFMMURVAmof+fdych7mR+Q==" saltValue="bZvRNqv/ALwwPXRaD2j6jA==" spinCount="100000" sheet="1" objects="1" scenarios="1" pivotTables="0"/>
  <mergeCells count="1">
    <mergeCell ref="B4: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840F7-0CD6-4C14-AAD1-9DCDCA369365}">
  <dimension ref="B1:I18"/>
  <sheetViews>
    <sheetView workbookViewId="0">
      <selection activeCell="D25" sqref="D25"/>
    </sheetView>
  </sheetViews>
  <sheetFormatPr defaultColWidth="9.1796875" defaultRowHeight="14.5" x14ac:dyDescent="0.35"/>
  <cols>
    <col min="1" max="1" width="9.1796875" style="12"/>
    <col min="2" max="2" width="62.81640625" style="12" bestFit="1" customWidth="1"/>
    <col min="3" max="3" width="22.1796875" style="12" customWidth="1"/>
    <col min="4" max="4" width="26" style="12" bestFit="1" customWidth="1"/>
    <col min="5" max="5" width="29.7265625" style="12" bestFit="1" customWidth="1"/>
    <col min="6" max="6" width="28.54296875" style="12" bestFit="1" customWidth="1"/>
    <col min="7" max="7" width="17" style="12" bestFit="1" customWidth="1"/>
    <col min="8" max="8" width="12.453125" style="12"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122</v>
      </c>
    </row>
    <row r="3" spans="2:9" ht="15" thickBot="1" x14ac:dyDescent="0.4"/>
    <row r="4" spans="2:9" ht="63" customHeight="1" thickBot="1" x14ac:dyDescent="0.4">
      <c r="B4" s="41" t="s">
        <v>123</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Value",$B$10,"Response","3.3.1 Agree")/GETPIVOTDATA("Response Value",$B$10)</f>
        <v>0.45833333333333331</v>
      </c>
      <c r="D6" s="38">
        <f>GETPIVOTDATA("Response Value",$B$10,"Response","3.3.2 Agree with comments")/GETPIVOTDATA("Response Value",$B$10)</f>
        <v>0.47916666666666669</v>
      </c>
      <c r="E6" s="38">
        <f>GETPIVOTDATA("Response Value",$B$10,"Response","3.3.3 Neither agree or disagree")/GETPIVOTDATA("Response Value",$B$10)</f>
        <v>4.1666666666666664E-2</v>
      </c>
      <c r="F6" s="38">
        <f>GETPIVOTDATA("Response Value",$B$10,"Response","3.3.4 Disagree with comments")/GETPIVOTDATA("Response Value",$B$10)</f>
        <v>0</v>
      </c>
      <c r="G6" s="38">
        <f>GETPIVOTDATA("Response Value",$B$10,"Response","3.3.5 No response")/GETPIVOTDATA("Response Value",$B$10)</f>
        <v>2.0833333333333332E-2</v>
      </c>
      <c r="H6" s="38">
        <f>GETPIVOTDATA("Response Value",$B$10)/GETPIVOTDATA("Response Value",$B$10)</f>
        <v>1</v>
      </c>
      <c r="I6" s="23"/>
    </row>
    <row r="7" spans="2:9" ht="18.75" customHeight="1" x14ac:dyDescent="0.35">
      <c r="C7" s="23"/>
      <c r="D7" s="23"/>
      <c r="E7" s="23"/>
      <c r="F7" s="23"/>
      <c r="G7" s="23"/>
      <c r="H7" s="23"/>
      <c r="I7" s="23"/>
    </row>
    <row r="8" spans="2:9" hidden="1" x14ac:dyDescent="0.35">
      <c r="B8" s="14" t="s">
        <v>87</v>
      </c>
      <c r="C8" s="15" t="s">
        <v>96</v>
      </c>
    </row>
    <row r="9" spans="2:9" hidden="1" x14ac:dyDescent="0.35"/>
    <row r="10" spans="2:9" hidden="1" x14ac:dyDescent="0.35">
      <c r="B10" s="16" t="s">
        <v>103</v>
      </c>
      <c r="C10" s="16" t="s">
        <v>100</v>
      </c>
      <c r="D10" s="17"/>
      <c r="E10" s="17"/>
      <c r="F10" s="17"/>
      <c r="G10" s="17"/>
      <c r="H10" s="18"/>
    </row>
    <row r="11" spans="2:9" x14ac:dyDescent="0.35">
      <c r="B11" s="24" t="s">
        <v>113</v>
      </c>
      <c r="C11" s="29" t="s">
        <v>58</v>
      </c>
      <c r="D11" s="30" t="s">
        <v>73</v>
      </c>
      <c r="E11" s="30" t="s">
        <v>6</v>
      </c>
      <c r="F11" s="30" t="s">
        <v>38</v>
      </c>
      <c r="G11" s="30" t="s">
        <v>80</v>
      </c>
      <c r="H11" s="31" t="s">
        <v>57</v>
      </c>
    </row>
    <row r="12" spans="2:9" x14ac:dyDescent="0.35">
      <c r="B12" s="25" t="s">
        <v>106</v>
      </c>
      <c r="C12" s="32">
        <v>0</v>
      </c>
      <c r="D12" s="33">
        <v>0</v>
      </c>
      <c r="E12" s="33">
        <v>0</v>
      </c>
      <c r="F12" s="33">
        <v>0</v>
      </c>
      <c r="G12" s="33">
        <v>1</v>
      </c>
      <c r="H12" s="34">
        <v>1</v>
      </c>
    </row>
    <row r="13" spans="2:9" x14ac:dyDescent="0.35">
      <c r="B13" s="25" t="s">
        <v>109</v>
      </c>
      <c r="C13" s="32">
        <v>0</v>
      </c>
      <c r="D13" s="33">
        <v>2</v>
      </c>
      <c r="E13" s="33">
        <v>0</v>
      </c>
      <c r="F13" s="33">
        <v>0</v>
      </c>
      <c r="G13" s="33">
        <v>0</v>
      </c>
      <c r="H13" s="34">
        <v>2</v>
      </c>
    </row>
    <row r="14" spans="2:9" x14ac:dyDescent="0.35">
      <c r="B14" s="25" t="s">
        <v>105</v>
      </c>
      <c r="C14" s="32">
        <v>7</v>
      </c>
      <c r="D14" s="33">
        <v>6</v>
      </c>
      <c r="E14" s="33">
        <v>1</v>
      </c>
      <c r="F14" s="33">
        <v>0</v>
      </c>
      <c r="G14" s="33">
        <v>0</v>
      </c>
      <c r="H14" s="34">
        <v>14</v>
      </c>
    </row>
    <row r="15" spans="2:9" x14ac:dyDescent="0.35">
      <c r="B15" s="25" t="s">
        <v>104</v>
      </c>
      <c r="C15" s="32">
        <v>7</v>
      </c>
      <c r="D15" s="33">
        <v>1</v>
      </c>
      <c r="E15" s="33">
        <v>1</v>
      </c>
      <c r="F15" s="33">
        <v>0</v>
      </c>
      <c r="G15" s="33">
        <v>0</v>
      </c>
      <c r="H15" s="34">
        <v>9</v>
      </c>
    </row>
    <row r="16" spans="2:9" x14ac:dyDescent="0.35">
      <c r="B16" s="25" t="s">
        <v>107</v>
      </c>
      <c r="C16" s="32">
        <v>7</v>
      </c>
      <c r="D16" s="33">
        <v>13</v>
      </c>
      <c r="E16" s="33">
        <v>0</v>
      </c>
      <c r="F16" s="33">
        <v>0</v>
      </c>
      <c r="G16" s="33">
        <v>0</v>
      </c>
      <c r="H16" s="34">
        <v>20</v>
      </c>
    </row>
    <row r="17" spans="2:8" x14ac:dyDescent="0.35">
      <c r="B17" s="25" t="s">
        <v>108</v>
      </c>
      <c r="C17" s="32">
        <v>1</v>
      </c>
      <c r="D17" s="33">
        <v>1</v>
      </c>
      <c r="E17" s="33">
        <v>0</v>
      </c>
      <c r="F17" s="33">
        <v>0</v>
      </c>
      <c r="G17" s="33">
        <v>0</v>
      </c>
      <c r="H17" s="34">
        <v>2</v>
      </c>
    </row>
    <row r="18" spans="2:8" x14ac:dyDescent="0.35">
      <c r="B18" s="26" t="s">
        <v>57</v>
      </c>
      <c r="C18" s="35">
        <v>22</v>
      </c>
      <c r="D18" s="36">
        <v>23</v>
      </c>
      <c r="E18" s="36">
        <v>2</v>
      </c>
      <c r="F18" s="36">
        <v>0</v>
      </c>
      <c r="G18" s="36">
        <v>1</v>
      </c>
      <c r="H18" s="37">
        <v>48</v>
      </c>
    </row>
  </sheetData>
  <sheetProtection algorithmName="SHA-512" hashValue="BEYtEoye1M2rwRtPCy0F1Wzx4NwGb9Q8hOt3z/C6URqCJE/e2eVqPARtBt/oBiuVpw7AzAUec6YAO4WuWqEuFg==" saltValue="ITDLurtOn3G+Rj3lktiiVQ==" spinCount="100000" sheet="1" objects="1" scenarios="1" pivotTables="0"/>
  <mergeCells count="1">
    <mergeCell ref="B4:H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E76DB-D207-4B4C-8480-66F82BDBF9EB}">
  <dimension ref="B1:I18"/>
  <sheetViews>
    <sheetView workbookViewId="0">
      <selection activeCell="B11" sqref="B11"/>
    </sheetView>
  </sheetViews>
  <sheetFormatPr defaultColWidth="9.1796875" defaultRowHeight="14.5" x14ac:dyDescent="0.35"/>
  <cols>
    <col min="1" max="1" width="9.1796875" style="12"/>
    <col min="2" max="2" width="62.81640625" style="12" bestFit="1" customWidth="1"/>
    <col min="3" max="3" width="24.1796875" style="12" customWidth="1"/>
    <col min="4" max="4" width="27.7265625" style="12" customWidth="1"/>
    <col min="5" max="5" width="20.54296875" style="12" customWidth="1"/>
    <col min="6" max="6" width="12.7265625" style="12" customWidth="1"/>
    <col min="7" max="7" width="15.453125" style="12" bestFit="1" customWidth="1"/>
    <col min="8" max="8" width="11.72656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124</v>
      </c>
    </row>
    <row r="3" spans="2:9" ht="15" thickBot="1" x14ac:dyDescent="0.4"/>
    <row r="4" spans="2:9" ht="63" customHeight="1" thickBot="1" x14ac:dyDescent="0.4">
      <c r="B4" s="41" t="s">
        <v>125</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Value",$B$10,"Response","4.1 Yes with comments")/GETPIVOTDATA("Response Value",$B$10)</f>
        <v>0.41666666666666669</v>
      </c>
      <c r="D6" s="38">
        <f>GETPIVOTDATA("Response Value",$B$10,"Response","4.2 No other matters to raise")/GETPIVOTDATA("Response Value",$B$10)</f>
        <v>0.52083333333333337</v>
      </c>
      <c r="E6" s="38">
        <f>GETPIVOTDATA("Response Value",$B$10,"Response","4.3 No response")/GETPIVOTDATA("Response Value",$B$10)</f>
        <v>6.25E-2</v>
      </c>
      <c r="F6" s="38">
        <f>GETPIVOTDATA("Response Value",$B$10)/GETPIVOTDATA("Response Value",$B$10)</f>
        <v>1</v>
      </c>
      <c r="G6" s="28"/>
      <c r="H6" s="28"/>
      <c r="I6" s="23"/>
    </row>
    <row r="7" spans="2:9" ht="18.75" customHeight="1" x14ac:dyDescent="0.35">
      <c r="C7" s="23"/>
      <c r="D7" s="23"/>
      <c r="E7" s="23"/>
      <c r="F7" s="23"/>
      <c r="G7" s="23"/>
      <c r="H7" s="23"/>
      <c r="I7" s="23"/>
    </row>
    <row r="8" spans="2:9" hidden="1" x14ac:dyDescent="0.35">
      <c r="B8" s="14" t="s">
        <v>87</v>
      </c>
      <c r="C8" s="15" t="s">
        <v>97</v>
      </c>
    </row>
    <row r="9" spans="2:9" hidden="1" x14ac:dyDescent="0.35"/>
    <row r="10" spans="2:9" hidden="1" x14ac:dyDescent="0.35">
      <c r="B10" s="16" t="s">
        <v>103</v>
      </c>
      <c r="C10" s="16" t="s">
        <v>100</v>
      </c>
      <c r="D10" s="17"/>
      <c r="E10" s="17"/>
      <c r="F10" s="18"/>
    </row>
    <row r="11" spans="2:9" x14ac:dyDescent="0.35">
      <c r="B11" s="24" t="s">
        <v>113</v>
      </c>
      <c r="C11" s="29" t="s">
        <v>68</v>
      </c>
      <c r="D11" s="30" t="s">
        <v>37</v>
      </c>
      <c r="E11" s="30" t="s">
        <v>32</v>
      </c>
      <c r="F11" s="31" t="s">
        <v>57</v>
      </c>
    </row>
    <row r="12" spans="2:9" x14ac:dyDescent="0.35">
      <c r="B12" s="25" t="s">
        <v>106</v>
      </c>
      <c r="C12" s="32">
        <v>0</v>
      </c>
      <c r="D12" s="33">
        <v>0</v>
      </c>
      <c r="E12" s="33">
        <v>1</v>
      </c>
      <c r="F12" s="34">
        <v>1</v>
      </c>
    </row>
    <row r="13" spans="2:9" x14ac:dyDescent="0.35">
      <c r="B13" s="25" t="s">
        <v>109</v>
      </c>
      <c r="C13" s="32">
        <v>1</v>
      </c>
      <c r="D13" s="33">
        <v>0</v>
      </c>
      <c r="E13" s="33">
        <v>1</v>
      </c>
      <c r="F13" s="34">
        <v>2</v>
      </c>
    </row>
    <row r="14" spans="2:9" x14ac:dyDescent="0.35">
      <c r="B14" s="25" t="s">
        <v>105</v>
      </c>
      <c r="C14" s="32">
        <v>5</v>
      </c>
      <c r="D14" s="33">
        <v>8</v>
      </c>
      <c r="E14" s="33">
        <v>1</v>
      </c>
      <c r="F14" s="34">
        <v>14</v>
      </c>
    </row>
    <row r="15" spans="2:9" x14ac:dyDescent="0.35">
      <c r="B15" s="25" t="s">
        <v>104</v>
      </c>
      <c r="C15" s="32">
        <v>3</v>
      </c>
      <c r="D15" s="33">
        <v>6</v>
      </c>
      <c r="E15" s="33">
        <v>0</v>
      </c>
      <c r="F15" s="34">
        <v>9</v>
      </c>
    </row>
    <row r="16" spans="2:9" x14ac:dyDescent="0.35">
      <c r="B16" s="25" t="s">
        <v>107</v>
      </c>
      <c r="C16" s="32">
        <v>11</v>
      </c>
      <c r="D16" s="33">
        <v>9</v>
      </c>
      <c r="E16" s="33">
        <v>0</v>
      </c>
      <c r="F16" s="34">
        <v>20</v>
      </c>
    </row>
    <row r="17" spans="2:6" x14ac:dyDescent="0.35">
      <c r="B17" s="25" t="s">
        <v>108</v>
      </c>
      <c r="C17" s="32">
        <v>0</v>
      </c>
      <c r="D17" s="33">
        <v>2</v>
      </c>
      <c r="E17" s="33">
        <v>0</v>
      </c>
      <c r="F17" s="34">
        <v>2</v>
      </c>
    </row>
    <row r="18" spans="2:6" x14ac:dyDescent="0.35">
      <c r="B18" s="26" t="s">
        <v>57</v>
      </c>
      <c r="C18" s="35">
        <v>20</v>
      </c>
      <c r="D18" s="36">
        <v>25</v>
      </c>
      <c r="E18" s="36">
        <v>3</v>
      </c>
      <c r="F18" s="37">
        <v>48</v>
      </c>
    </row>
  </sheetData>
  <sheetProtection algorithmName="SHA-512" hashValue="bx8qacMdH1gPr65PG/m4rVhhrZmQLBh/FvrbN9mh28x/Dc6N9G0/1vbeZNQ4tu1Aw8GwUaC1SbpWIeLynSw2cQ==" saltValue="DbE8N43eIwYLw6+BqcPYxw==" spinCount="100000" sheet="1" objects="1" scenarios="1" pivotTables="0"/>
  <mergeCells count="1">
    <mergeCell ref="B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8B646-8CE0-46C8-A287-C56954D9E2E5}">
  <dimension ref="B1:I18"/>
  <sheetViews>
    <sheetView workbookViewId="0">
      <selection activeCell="D21" sqref="D21"/>
    </sheetView>
  </sheetViews>
  <sheetFormatPr defaultColWidth="9.1796875" defaultRowHeight="14.5" x14ac:dyDescent="0.35"/>
  <cols>
    <col min="1" max="1" width="9.1796875" style="12"/>
    <col min="2" max="2" width="62.81640625" style="12" bestFit="1" customWidth="1"/>
    <col min="3" max="3" width="17" style="12" customWidth="1"/>
    <col min="4" max="4" width="16.7265625" style="12" customWidth="1"/>
    <col min="5" max="5" width="14.453125" style="12" customWidth="1"/>
    <col min="6" max="6" width="27" style="12" bestFit="1" customWidth="1"/>
    <col min="7" max="7" width="15.453125" style="12" bestFit="1" customWidth="1"/>
    <col min="8" max="8" width="11.72656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127</v>
      </c>
    </row>
    <row r="3" spans="2:9" ht="15" thickBot="1" x14ac:dyDescent="0.4"/>
    <row r="4" spans="2:9" ht="63" customHeight="1" thickBot="1" x14ac:dyDescent="0.4">
      <c r="B4" s="41" t="s">
        <v>126</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Value",$B$10,"Response","5.1 Response")/GETPIVOTDATA("Response Value",$B$10)</f>
        <v>0.33333333333333331</v>
      </c>
      <c r="D6" s="38">
        <f>GETPIVOTDATA("Response Value",$B$10,"Response","5.2 No response")/GETPIVOTDATA("Response Value",$B$10)</f>
        <v>0.66666666666666663</v>
      </c>
      <c r="E6" s="38">
        <f>GETPIVOTDATA("Response Value",$B$10)/GETPIVOTDATA("Response Value",$B$10)</f>
        <v>1</v>
      </c>
      <c r="F6" s="28"/>
      <c r="G6" s="28"/>
      <c r="H6" s="28"/>
      <c r="I6" s="23"/>
    </row>
    <row r="7" spans="2:9" ht="18.75" customHeight="1" x14ac:dyDescent="0.35">
      <c r="C7" s="23"/>
      <c r="D7" s="23"/>
      <c r="E7" s="23"/>
      <c r="F7" s="23"/>
      <c r="G7" s="23"/>
      <c r="H7" s="23"/>
      <c r="I7" s="23"/>
    </row>
    <row r="8" spans="2:9" hidden="1" x14ac:dyDescent="0.35">
      <c r="B8" s="14" t="s">
        <v>87</v>
      </c>
      <c r="C8" s="15" t="s">
        <v>98</v>
      </c>
    </row>
    <row r="9" spans="2:9" hidden="1" x14ac:dyDescent="0.35"/>
    <row r="10" spans="2:9" hidden="1" x14ac:dyDescent="0.35">
      <c r="B10" s="16" t="s">
        <v>103</v>
      </c>
      <c r="C10" s="16" t="s">
        <v>100</v>
      </c>
      <c r="D10" s="17"/>
      <c r="E10" s="18"/>
    </row>
    <row r="11" spans="2:9" x14ac:dyDescent="0.35">
      <c r="B11" s="24" t="s">
        <v>113</v>
      </c>
      <c r="C11" s="29" t="s">
        <v>15</v>
      </c>
      <c r="D11" s="30" t="s">
        <v>48</v>
      </c>
      <c r="E11" s="31" t="s">
        <v>57</v>
      </c>
    </row>
    <row r="12" spans="2:9" x14ac:dyDescent="0.35">
      <c r="B12" s="25" t="s">
        <v>106</v>
      </c>
      <c r="C12" s="32">
        <v>0</v>
      </c>
      <c r="D12" s="33">
        <v>1</v>
      </c>
      <c r="E12" s="34">
        <v>1</v>
      </c>
    </row>
    <row r="13" spans="2:9" x14ac:dyDescent="0.35">
      <c r="B13" s="25" t="s">
        <v>109</v>
      </c>
      <c r="C13" s="32">
        <v>0</v>
      </c>
      <c r="D13" s="33">
        <v>2</v>
      </c>
      <c r="E13" s="34">
        <v>2</v>
      </c>
    </row>
    <row r="14" spans="2:9" x14ac:dyDescent="0.35">
      <c r="B14" s="25" t="s">
        <v>105</v>
      </c>
      <c r="C14" s="32">
        <v>3</v>
      </c>
      <c r="D14" s="33">
        <v>11</v>
      </c>
      <c r="E14" s="34">
        <v>14</v>
      </c>
    </row>
    <row r="15" spans="2:9" x14ac:dyDescent="0.35">
      <c r="B15" s="25" t="s">
        <v>104</v>
      </c>
      <c r="C15" s="32">
        <v>2</v>
      </c>
      <c r="D15" s="33">
        <v>7</v>
      </c>
      <c r="E15" s="34">
        <v>9</v>
      </c>
    </row>
    <row r="16" spans="2:9" x14ac:dyDescent="0.35">
      <c r="B16" s="25" t="s">
        <v>107</v>
      </c>
      <c r="C16" s="32">
        <v>11</v>
      </c>
      <c r="D16" s="33">
        <v>9</v>
      </c>
      <c r="E16" s="34">
        <v>20</v>
      </c>
    </row>
    <row r="17" spans="2:5" x14ac:dyDescent="0.35">
      <c r="B17" s="25" t="s">
        <v>108</v>
      </c>
      <c r="C17" s="32">
        <v>0</v>
      </c>
      <c r="D17" s="33">
        <v>2</v>
      </c>
      <c r="E17" s="34">
        <v>2</v>
      </c>
    </row>
    <row r="18" spans="2:5" x14ac:dyDescent="0.35">
      <c r="B18" s="26" t="s">
        <v>57</v>
      </c>
      <c r="C18" s="35">
        <v>16</v>
      </c>
      <c r="D18" s="36">
        <v>32</v>
      </c>
      <c r="E18" s="37">
        <v>48</v>
      </c>
    </row>
  </sheetData>
  <sheetProtection algorithmName="SHA-512" hashValue="3bGgURAoSc50ce+B/foqGl5eyUAs3wpSxGfI4RGsD7Q2iSrCaX0sV/bLnyVKH02KQvB1ILl4d6KiBXAo2xhyuA==" saltValue="85TtOGuPgRXMSclGG2cOQw==" spinCount="100000" sheet="1" objects="1" scenarios="1" pivotTables="0"/>
  <mergeCells count="1">
    <mergeCell ref="B4:H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6C664-3EF2-4E49-A1BF-5B0B84D66E7F}">
  <dimension ref="B1:I18"/>
  <sheetViews>
    <sheetView workbookViewId="0">
      <selection activeCell="D32" sqref="D32"/>
    </sheetView>
  </sheetViews>
  <sheetFormatPr defaultColWidth="9.1796875" defaultRowHeight="14.5" x14ac:dyDescent="0.35"/>
  <cols>
    <col min="1" max="1" width="9.1796875" style="12"/>
    <col min="2" max="2" width="62.81640625" style="12" bestFit="1" customWidth="1"/>
    <col min="3" max="3" width="18" style="12" customWidth="1"/>
    <col min="4" max="4" width="17.81640625" style="12" customWidth="1"/>
    <col min="5" max="5" width="15" style="12" customWidth="1"/>
    <col min="6" max="6" width="27" style="12" bestFit="1" customWidth="1"/>
    <col min="7" max="7" width="15.453125" style="12" bestFit="1" customWidth="1"/>
    <col min="8" max="8" width="11.7265625" style="12" bestFit="1" customWidth="1"/>
    <col min="9" max="9" width="24.26953125" style="12" bestFit="1" customWidth="1"/>
    <col min="10" max="10" width="28" style="12" bestFit="1" customWidth="1"/>
    <col min="11" max="11" width="27" style="12" bestFit="1" customWidth="1"/>
    <col min="12" max="12" width="15.453125" style="12" bestFit="1" customWidth="1"/>
    <col min="13" max="13" width="11.1796875" style="12" bestFit="1" customWidth="1"/>
    <col min="14" max="14" width="26" style="12" bestFit="1" customWidth="1"/>
    <col min="15" max="15" width="29.7265625" style="12" bestFit="1" customWidth="1"/>
    <col min="16" max="16" width="28.54296875" style="12" bestFit="1" customWidth="1"/>
    <col min="17" max="17" width="17" style="12" bestFit="1" customWidth="1"/>
    <col min="18" max="18" width="11.1796875" style="12" bestFit="1" customWidth="1"/>
    <col min="19" max="19" width="26" style="12" bestFit="1" customWidth="1"/>
    <col min="20" max="20" width="29.7265625" style="12" bestFit="1" customWidth="1"/>
    <col min="21" max="21" width="28.54296875" style="12" bestFit="1" customWidth="1"/>
    <col min="22" max="22" width="17" style="12" bestFit="1" customWidth="1"/>
    <col min="23" max="23" width="11.1796875" style="12" bestFit="1" customWidth="1"/>
    <col min="24" max="24" width="26" style="12" bestFit="1" customWidth="1"/>
    <col min="25" max="25" width="29.7265625" style="12" bestFit="1" customWidth="1"/>
    <col min="26" max="26" width="28.54296875" style="12" bestFit="1" customWidth="1"/>
    <col min="27" max="27" width="17" style="12" bestFit="1" customWidth="1"/>
    <col min="28" max="28" width="22" style="12" bestFit="1" customWidth="1"/>
    <col min="29" max="29" width="27" style="12" bestFit="1" customWidth="1"/>
    <col min="30" max="30" width="15.453125" style="12" bestFit="1" customWidth="1"/>
    <col min="31" max="31" width="12.81640625" style="12" bestFit="1" customWidth="1"/>
    <col min="32" max="32" width="15.453125" style="12" bestFit="1" customWidth="1"/>
    <col min="33" max="33" width="12.81640625" style="12" bestFit="1" customWidth="1"/>
    <col min="34" max="34" width="15.453125" style="12" bestFit="1" customWidth="1"/>
    <col min="35" max="35" width="7.1796875" style="12" bestFit="1" customWidth="1"/>
    <col min="36" max="36" width="11.7265625" style="12" bestFit="1" customWidth="1"/>
    <col min="37" max="16384" width="9.1796875" style="12"/>
  </cols>
  <sheetData>
    <row r="1" spans="2:9" ht="20" x14ac:dyDescent="0.4">
      <c r="B1" s="19" t="s">
        <v>110</v>
      </c>
      <c r="C1" s="20"/>
      <c r="D1" s="20"/>
      <c r="H1" s="21" t="s">
        <v>111</v>
      </c>
    </row>
    <row r="2" spans="2:9" ht="20" x14ac:dyDescent="0.4">
      <c r="B2" s="22"/>
      <c r="C2" s="20"/>
      <c r="D2" s="20"/>
      <c r="H2" s="21" t="s">
        <v>128</v>
      </c>
    </row>
    <row r="3" spans="2:9" ht="15" thickBot="1" x14ac:dyDescent="0.4"/>
    <row r="4" spans="2:9" ht="63" customHeight="1" thickBot="1" x14ac:dyDescent="0.4">
      <c r="B4" s="41" t="s">
        <v>129</v>
      </c>
      <c r="C4" s="42"/>
      <c r="D4" s="42"/>
      <c r="E4" s="42"/>
      <c r="F4" s="42"/>
      <c r="G4" s="42"/>
      <c r="H4" s="43"/>
    </row>
    <row r="5" spans="2:9" ht="18.75" customHeight="1" x14ac:dyDescent="0.35">
      <c r="C5" s="23"/>
      <c r="D5" s="23"/>
      <c r="E5" s="23"/>
      <c r="F5" s="23"/>
      <c r="G5" s="23"/>
      <c r="H5" s="23"/>
      <c r="I5" s="23"/>
    </row>
    <row r="6" spans="2:9" ht="18.75" customHeight="1" x14ac:dyDescent="0.35">
      <c r="B6" s="27" t="s">
        <v>114</v>
      </c>
      <c r="C6" s="38">
        <f>GETPIVOTDATA("Response Value",$B$10,"Response","6.1 Response")/GETPIVOTDATA("Response Value",$B$10)</f>
        <v>0.6875</v>
      </c>
      <c r="D6" s="38">
        <f>GETPIVOTDATA("Response Value",$B$10,"Response","6.2 No response")/GETPIVOTDATA("Response Value",$B$10)</f>
        <v>0.3125</v>
      </c>
      <c r="E6" s="38">
        <f>GETPIVOTDATA("Response Value",$B$10)/GETPIVOTDATA("Response Value",$B$10)</f>
        <v>1</v>
      </c>
      <c r="F6" s="28"/>
      <c r="G6" s="28"/>
      <c r="H6" s="28"/>
      <c r="I6" s="23"/>
    </row>
    <row r="7" spans="2:9" ht="18.75" customHeight="1" x14ac:dyDescent="0.35">
      <c r="C7" s="23"/>
      <c r="D7" s="23"/>
      <c r="E7" s="23"/>
      <c r="F7" s="23"/>
      <c r="G7" s="23"/>
      <c r="H7" s="23"/>
      <c r="I7" s="23"/>
    </row>
    <row r="8" spans="2:9" hidden="1" x14ac:dyDescent="0.35">
      <c r="B8" s="14" t="s">
        <v>87</v>
      </c>
      <c r="C8" s="15" t="s">
        <v>99</v>
      </c>
    </row>
    <row r="9" spans="2:9" hidden="1" x14ac:dyDescent="0.35"/>
    <row r="10" spans="2:9" hidden="1" x14ac:dyDescent="0.35">
      <c r="B10" s="16" t="s">
        <v>103</v>
      </c>
      <c r="C10" s="16" t="s">
        <v>100</v>
      </c>
      <c r="D10" s="17"/>
      <c r="E10" s="18"/>
    </row>
    <row r="11" spans="2:9" x14ac:dyDescent="0.35">
      <c r="B11" s="24" t="s">
        <v>113</v>
      </c>
      <c r="C11" s="29" t="s">
        <v>53</v>
      </c>
      <c r="D11" s="30" t="s">
        <v>21</v>
      </c>
      <c r="E11" s="31" t="s">
        <v>57</v>
      </c>
    </row>
    <row r="12" spans="2:9" x14ac:dyDescent="0.35">
      <c r="B12" s="25" t="s">
        <v>106</v>
      </c>
      <c r="C12" s="32">
        <v>1</v>
      </c>
      <c r="D12" s="33">
        <v>0</v>
      </c>
      <c r="E12" s="34">
        <v>1</v>
      </c>
    </row>
    <row r="13" spans="2:9" x14ac:dyDescent="0.35">
      <c r="B13" s="25" t="s">
        <v>109</v>
      </c>
      <c r="C13" s="32">
        <v>2</v>
      </c>
      <c r="D13" s="33">
        <v>0</v>
      </c>
      <c r="E13" s="34">
        <v>2</v>
      </c>
    </row>
    <row r="14" spans="2:9" x14ac:dyDescent="0.35">
      <c r="B14" s="25" t="s">
        <v>105</v>
      </c>
      <c r="C14" s="32">
        <v>8</v>
      </c>
      <c r="D14" s="33">
        <v>6</v>
      </c>
      <c r="E14" s="34">
        <v>14</v>
      </c>
    </row>
    <row r="15" spans="2:9" x14ac:dyDescent="0.35">
      <c r="B15" s="25" t="s">
        <v>104</v>
      </c>
      <c r="C15" s="32">
        <v>6</v>
      </c>
      <c r="D15" s="33">
        <v>3</v>
      </c>
      <c r="E15" s="34">
        <v>9</v>
      </c>
    </row>
    <row r="16" spans="2:9" x14ac:dyDescent="0.35">
      <c r="B16" s="25" t="s">
        <v>107</v>
      </c>
      <c r="C16" s="32">
        <v>14</v>
      </c>
      <c r="D16" s="33">
        <v>6</v>
      </c>
      <c r="E16" s="34">
        <v>20</v>
      </c>
    </row>
    <row r="17" spans="2:5" x14ac:dyDescent="0.35">
      <c r="B17" s="25" t="s">
        <v>108</v>
      </c>
      <c r="C17" s="32">
        <v>2</v>
      </c>
      <c r="D17" s="33">
        <v>0</v>
      </c>
      <c r="E17" s="34">
        <v>2</v>
      </c>
    </row>
    <row r="18" spans="2:5" x14ac:dyDescent="0.35">
      <c r="B18" s="26" t="s">
        <v>57</v>
      </c>
      <c r="C18" s="35">
        <v>33</v>
      </c>
      <c r="D18" s="36">
        <v>15</v>
      </c>
      <c r="E18" s="37">
        <v>48</v>
      </c>
    </row>
  </sheetData>
  <sheetProtection algorithmName="SHA-512" hashValue="gztEXSUIbZefLdFnoA0sHduyknFL6qBsSVK/5iDPKm8MY/cMCdAYEqw4FkMtO4ABxAToj3S7crypnd0Zku0HbQ==" saltValue="aXG/tAHMImSgOtFoKUV0UQ==" spinCount="100000" sheet="1" objects="1" scenarios="1" pivotTables="0"/>
  <mergeCells count="1">
    <mergeCell ref="B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A7DBA-00F4-4DD1-81E8-C401F8B9894C}">
  <dimension ref="A2:B50"/>
  <sheetViews>
    <sheetView workbookViewId="0">
      <selection sqref="A1:AG49"/>
    </sheetView>
  </sheetViews>
  <sheetFormatPr defaultRowHeight="14.5" x14ac:dyDescent="0.35"/>
  <cols>
    <col min="1" max="1" width="80.1796875" customWidth="1"/>
    <col min="2" max="2" width="69" customWidth="1"/>
  </cols>
  <sheetData>
    <row r="2" spans="1:2" x14ac:dyDescent="0.35">
      <c r="A2" s="9" t="s">
        <v>90</v>
      </c>
      <c r="B2" s="9" t="s">
        <v>91</v>
      </c>
    </row>
    <row r="3" spans="1:2" x14ac:dyDescent="0.35">
      <c r="A3" t="s">
        <v>20</v>
      </c>
      <c r="B3" t="s">
        <v>104</v>
      </c>
    </row>
    <row r="4" spans="1:2" x14ac:dyDescent="0.35">
      <c r="A4" t="s">
        <v>75</v>
      </c>
      <c r="B4" t="s">
        <v>109</v>
      </c>
    </row>
    <row r="5" spans="1:2" x14ac:dyDescent="0.35">
      <c r="A5" t="s">
        <v>78</v>
      </c>
      <c r="B5" t="s">
        <v>107</v>
      </c>
    </row>
    <row r="6" spans="1:2" x14ac:dyDescent="0.35">
      <c r="A6" t="s">
        <v>64</v>
      </c>
      <c r="B6" t="s">
        <v>104</v>
      </c>
    </row>
    <row r="7" spans="1:2" x14ac:dyDescent="0.35">
      <c r="A7" t="s">
        <v>8</v>
      </c>
      <c r="B7" t="s">
        <v>105</v>
      </c>
    </row>
    <row r="8" spans="1:2" x14ac:dyDescent="0.35">
      <c r="A8" t="s">
        <v>13</v>
      </c>
      <c r="B8" t="s">
        <v>105</v>
      </c>
    </row>
    <row r="9" spans="1:2" x14ac:dyDescent="0.35">
      <c r="A9" t="s">
        <v>60</v>
      </c>
      <c r="B9" t="s">
        <v>105</v>
      </c>
    </row>
    <row r="10" spans="1:2" x14ac:dyDescent="0.35">
      <c r="A10" t="s">
        <v>4</v>
      </c>
      <c r="B10" t="s">
        <v>107</v>
      </c>
    </row>
    <row r="11" spans="1:2" x14ac:dyDescent="0.35">
      <c r="A11" t="s">
        <v>76</v>
      </c>
      <c r="B11" t="s">
        <v>105</v>
      </c>
    </row>
    <row r="12" spans="1:2" x14ac:dyDescent="0.35">
      <c r="A12" t="s">
        <v>29</v>
      </c>
      <c r="B12" t="s">
        <v>104</v>
      </c>
    </row>
    <row r="13" spans="1:2" x14ac:dyDescent="0.35">
      <c r="A13" t="s">
        <v>12</v>
      </c>
      <c r="B13" t="s">
        <v>109</v>
      </c>
    </row>
    <row r="14" spans="1:2" x14ac:dyDescent="0.35">
      <c r="A14" t="s">
        <v>1</v>
      </c>
      <c r="B14" t="s">
        <v>105</v>
      </c>
    </row>
    <row r="15" spans="1:2" x14ac:dyDescent="0.35">
      <c r="A15" t="s">
        <v>62</v>
      </c>
      <c r="B15" t="s">
        <v>104</v>
      </c>
    </row>
    <row r="16" spans="1:2" x14ac:dyDescent="0.35">
      <c r="A16" t="s">
        <v>50</v>
      </c>
      <c r="B16" t="s">
        <v>105</v>
      </c>
    </row>
    <row r="17" spans="1:2" x14ac:dyDescent="0.35">
      <c r="A17" t="s">
        <v>69</v>
      </c>
      <c r="B17" t="s">
        <v>105</v>
      </c>
    </row>
    <row r="18" spans="1:2" x14ac:dyDescent="0.35">
      <c r="A18" t="s">
        <v>79</v>
      </c>
      <c r="B18" t="s">
        <v>107</v>
      </c>
    </row>
    <row r="19" spans="1:2" x14ac:dyDescent="0.35">
      <c r="A19" t="s">
        <v>5</v>
      </c>
      <c r="B19" t="s">
        <v>107</v>
      </c>
    </row>
    <row r="20" spans="1:2" x14ac:dyDescent="0.35">
      <c r="A20" t="s">
        <v>52</v>
      </c>
      <c r="B20" t="s">
        <v>105</v>
      </c>
    </row>
    <row r="21" spans="1:2" x14ac:dyDescent="0.35">
      <c r="A21" t="s">
        <v>39</v>
      </c>
      <c r="B21" t="s">
        <v>107</v>
      </c>
    </row>
    <row r="22" spans="1:2" x14ac:dyDescent="0.35">
      <c r="A22" t="s">
        <v>51</v>
      </c>
      <c r="B22" t="s">
        <v>104</v>
      </c>
    </row>
    <row r="23" spans="1:2" x14ac:dyDescent="0.35">
      <c r="A23" t="s">
        <v>43</v>
      </c>
      <c r="B23" t="s">
        <v>107</v>
      </c>
    </row>
    <row r="24" spans="1:2" x14ac:dyDescent="0.35">
      <c r="A24" t="s">
        <v>16</v>
      </c>
      <c r="B24" t="s">
        <v>107</v>
      </c>
    </row>
    <row r="25" spans="1:2" x14ac:dyDescent="0.35">
      <c r="A25" t="s">
        <v>65</v>
      </c>
      <c r="B25" t="s">
        <v>107</v>
      </c>
    </row>
    <row r="26" spans="1:2" x14ac:dyDescent="0.35">
      <c r="A26" t="s">
        <v>33</v>
      </c>
      <c r="B26" t="s">
        <v>107</v>
      </c>
    </row>
    <row r="27" spans="1:2" x14ac:dyDescent="0.35">
      <c r="A27" t="s">
        <v>24</v>
      </c>
      <c r="B27" t="s">
        <v>105</v>
      </c>
    </row>
    <row r="28" spans="1:2" x14ac:dyDescent="0.35">
      <c r="A28" t="s">
        <v>44</v>
      </c>
      <c r="B28" t="s">
        <v>107</v>
      </c>
    </row>
    <row r="29" spans="1:2" x14ac:dyDescent="0.35">
      <c r="A29" t="s">
        <v>54</v>
      </c>
      <c r="B29" t="s">
        <v>106</v>
      </c>
    </row>
    <row r="30" spans="1:2" x14ac:dyDescent="0.35">
      <c r="A30" t="s">
        <v>71</v>
      </c>
      <c r="B30" t="s">
        <v>107</v>
      </c>
    </row>
    <row r="31" spans="1:2" x14ac:dyDescent="0.35">
      <c r="A31" t="s">
        <v>61</v>
      </c>
      <c r="B31" t="s">
        <v>105</v>
      </c>
    </row>
    <row r="32" spans="1:2" x14ac:dyDescent="0.35">
      <c r="A32" t="s">
        <v>66</v>
      </c>
      <c r="B32" t="s">
        <v>107</v>
      </c>
    </row>
    <row r="33" spans="1:2" x14ac:dyDescent="0.35">
      <c r="A33" t="s">
        <v>47</v>
      </c>
      <c r="B33" t="s">
        <v>105</v>
      </c>
    </row>
    <row r="34" spans="1:2" x14ac:dyDescent="0.35">
      <c r="A34" t="s">
        <v>7</v>
      </c>
      <c r="B34" t="s">
        <v>107</v>
      </c>
    </row>
    <row r="35" spans="1:2" x14ac:dyDescent="0.35">
      <c r="A35" t="s">
        <v>74</v>
      </c>
      <c r="B35" t="s">
        <v>107</v>
      </c>
    </row>
    <row r="36" spans="1:2" x14ac:dyDescent="0.35">
      <c r="A36" t="s">
        <v>81</v>
      </c>
      <c r="B36" t="s">
        <v>107</v>
      </c>
    </row>
    <row r="37" spans="1:2" x14ac:dyDescent="0.35">
      <c r="A37" t="s">
        <v>2</v>
      </c>
      <c r="B37" t="s">
        <v>105</v>
      </c>
    </row>
    <row r="38" spans="1:2" x14ac:dyDescent="0.35">
      <c r="A38" t="s">
        <v>14</v>
      </c>
      <c r="B38" t="s">
        <v>107</v>
      </c>
    </row>
    <row r="39" spans="1:2" x14ac:dyDescent="0.35">
      <c r="A39" t="s">
        <v>49</v>
      </c>
      <c r="B39" t="s">
        <v>104</v>
      </c>
    </row>
    <row r="40" spans="1:2" x14ac:dyDescent="0.35">
      <c r="A40" t="s">
        <v>17</v>
      </c>
      <c r="B40" t="s">
        <v>108</v>
      </c>
    </row>
    <row r="41" spans="1:2" x14ac:dyDescent="0.35">
      <c r="A41" t="s">
        <v>31</v>
      </c>
      <c r="B41" t="s">
        <v>104</v>
      </c>
    </row>
    <row r="42" spans="1:2" x14ac:dyDescent="0.35">
      <c r="A42" t="s">
        <v>63</v>
      </c>
      <c r="B42" t="s">
        <v>107</v>
      </c>
    </row>
    <row r="43" spans="1:2" x14ac:dyDescent="0.35">
      <c r="A43" t="s">
        <v>0</v>
      </c>
      <c r="B43" t="s">
        <v>108</v>
      </c>
    </row>
    <row r="44" spans="1:2" x14ac:dyDescent="0.35">
      <c r="A44" t="s">
        <v>77</v>
      </c>
      <c r="B44" t="s">
        <v>104</v>
      </c>
    </row>
    <row r="45" spans="1:2" x14ac:dyDescent="0.35">
      <c r="A45" t="s">
        <v>67</v>
      </c>
      <c r="B45" t="s">
        <v>104</v>
      </c>
    </row>
    <row r="46" spans="1:2" x14ac:dyDescent="0.35">
      <c r="A46" t="s">
        <v>56</v>
      </c>
      <c r="B46" t="s">
        <v>107</v>
      </c>
    </row>
    <row r="47" spans="1:2" x14ac:dyDescent="0.35">
      <c r="A47" t="s">
        <v>59</v>
      </c>
      <c r="B47" t="s">
        <v>105</v>
      </c>
    </row>
    <row r="48" spans="1:2" x14ac:dyDescent="0.35">
      <c r="A48" t="s">
        <v>70</v>
      </c>
      <c r="B48" t="s">
        <v>107</v>
      </c>
    </row>
    <row r="49" spans="1:2" x14ac:dyDescent="0.35">
      <c r="A49" t="s">
        <v>35</v>
      </c>
      <c r="B49" t="s">
        <v>107</v>
      </c>
    </row>
    <row r="50" spans="1:2" x14ac:dyDescent="0.35">
      <c r="A50" t="s">
        <v>36</v>
      </c>
      <c r="B50" t="s">
        <v>105</v>
      </c>
    </row>
  </sheetData>
  <autoFilter ref="A2:B50" xr:uid="{4C4A7DBA-00F4-4DD1-81E8-C401F8B9894C}"/>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I M E A A B Q S w M E F A A C A A g A K F A c W 1 u A 5 m S l A A A A 9 w A A A B I A H A B D b 2 5 m a W c v U G F j a 2 F n Z S 5 4 b W w g o h g A K K A U A A A A A A A A A A A A A A A A A A A A A A A A A A A A h Y + x D o I w G I R f h X S n L c h g y E 8 Z X C U x I R r X p l R s h B 9 D i + X d H H w k X 0 G M o m 4 O N 9 z d N 9 z d r z f I x 7 Y J L r q 3 p s O M R J S T Q K P q K o N 1 R g Z 3 C J c k F 7 C R 6 i R r H U w w 2 n S 0 V U a O z p 1 T x r z 3 1 C 9 o 1 9 c s 5 j x i + 2 J d q q N u J f n A 5 j 8 c G r R O o t J E w O 4 1 R s Q 0 S p J J P K Y c 2 J x C Y f B L x N P g Z / s T w m p o 3 N B r o T H c l s B m C + x 9 Q j w A U E s D B B Q A A g A I A C h Q H F s 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o U B x b R b M h C n w B A A A B B g A A E w A c A E Z v c m 1 1 b G F z L 1 N l Y 3 R p b 2 4 x L m 0 g o h g A K K A U A A A A A A A A A A A A A A A A A A A A A A A A A A A A l V R N a 8 J A E L 0 H 8 h + G 7 U U h B J J V L + J B 0 l 4 t q G 0 p 4 m G N U w 0 m u 7 K 7 a S 3 B / 9 5 d I 2 1 p z V c u g b w 3 7 y M D o z D W i e C w K N / B 2 H V c R + 2 Z x C 0 s 2 S b F A C a Q o n Y d M M 9 C 5 D J G 8 + X h F G P q R 7 m U y P W L k I e N E I d e v 1 j N W I Y T U k 6 S 9 X k V C a 4 N Z e 2 V A n c k 2 j O + s + K f R y R G 6 U L 1 l 5 J x 9 S Z k F o k 0 z 7 g F V a 9 0 8 4 q C z F E d B d 8 a I U U 8 0 A Y F j S d 9 9 q A g g R / A d C c R b y B h i c B H o v c Q i y y r U K A w Q 0 N B C e z C F x K 2 i W I V q g O 4 v 4 K N w k O Y C Z C X 9 O q / V F g Z P W w Z P e w U P W w f P W y I T v 3 q / 2 6 x d v E t s 0 s B y 2 9 d w Z K b S l R v w G J t S 3 T b g u V 3 K N G 8 C V p T g r Y u Q T u W o F 1 K 0 I Y S A 1 P h F V W D z s C U M S r i k j F j W q N U o I 0 s S 2 5 q 0 l r P o f G c V 4 N h 7 f C o b n h U M 3 z u f 5 / C J 3 5 M 3 o U 2 x 7 C 8 e u r n H l 6 h R 9 v 0 C v b + 3 E 5 r 9 P s u G m c y 1 V o m m 1 x b l D y z N E f S d 5 2 E V z u O v w B Q S w E C L Q A U A A I A C A A o U B x b W 4 D m Z K U A A A D 3 A A A A E g A A A A A A A A A A A A A A A A A A A A A A Q 2 9 u Z m l n L 1 B h Y 2 t h Z 2 U u e G 1 s U E s B A i 0 A F A A C A A g A K F A c W w / K 6 a u k A A A A 6 Q A A A B M A A A A A A A A A A A A A A A A A 8 Q A A A F t D b 2 5 0 Z W 5 0 X 1 R 5 c G V z X S 5 4 b W x Q S w E C L Q A U A A I A C A A o U B x b R b M h C n w B A A A B B g A A E w A A A A A A A A A A A A A A A A D i A Q A A R m 9 y b X V s Y X M v U 2 V j d G l v b j E u b V B L B Q Y A A A A A A w A D A M I A A A C r 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h C g A A A A A A A P 8 J 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s Z T 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U X V l c n l J R C I g V m F s d W U 9 I n N i Z m E 0 N T Y 2 Y i 0 0 N G R h L T Q 3 Y m Y t Y m N m O S 0 z Z j J h Z W V m Y z d j Y j Y i I C 8 + P E V u d H J 5 I F R 5 c G U 9 I k J 1 Z m Z l c k 5 l e H R S Z W Z y Z X N o I i B W Y W x 1 Z T 0 i b D E i I C 8 + P E V u d H J 5 I F R 5 c G U 9 I l J l c 3 V s d F R 5 c G U i I F Z h b H V l P S J z V G F i b G U i I C 8 + P E V u d H J 5 I F R 5 c G U 9 I k 5 h b W V V c G R h d G V k Q W Z 0 Z X J G a W x s I i B W Y W x 1 Z T 0 i b D A i I C 8 + P E V u d H J 5 I F R 5 c G U 9 I k 5 h d m l n Y X R p b 2 5 T d G V w T m F t Z S I g V m F s d W U 9 I n N O Y X Z p Z 2 F 0 a W 9 u I i A v P j x F b n R y e S B U e X B l P S J G a W x s V G F y Z 2 V 0 I i B W Y W x 1 Z T 0 i c 1 R h Y m x l M V 8 x I i A v P j x F b n R y e S B U e X B l P S J G a W x s Z W R D b 2 1 w b G V 0 Z V J l c 3 V s d F R v V 2 9 y a 3 N o Z W V 0 I i B W Y W x 1 Z T 0 i b D E i I C 8 + P E V u d H J 5 I F R 5 c G U 9 I k F k Z G V k V G 9 E Y X R h T W 9 k Z W w i I F Z h b H V l P S J s M C I g L z 4 8 R W 5 0 c n k g V H l w Z T 0 i R m l s b E N v d W 5 0 I i B W Y W x 1 Z T 0 i b D E 1 M z Y i I C 8 + P E V u d H J 5 I F R 5 c G U 9 I k Z p b G x F c n J v c k N v Z G U i I F Z h b H V l P S J z V W 5 r b m 9 3 b i I g L z 4 8 R W 5 0 c n k g V H l w Z T 0 i R m l s b E V y c m 9 y Q 2 9 1 b n Q i I F Z h b H V l P S J s M C I g L z 4 8 R W 5 0 c n k g V H l w Z T 0 i R m l s b E x h c 3 R V c G R h d G V k I i B W Y W x 1 Z T 0 i Z D I w M j U t M D g t M j h U M T Q 6 M D A 6 N T E u N D k y M T E y N 1 o i I C 8 + P E V u d H J 5 I F R 5 c G U 9 I k Z p b G x D b 2 x 1 b W 5 U e X B l c y I g V m F s d W U 9 I n N C Z 1 l H I i A v P j x F b n R y e S B U e X B l P S J G a W x s Q 2 9 s d W 1 u T m F t Z X M i I F Z h b H V l P S J z W y Z x d W 9 0 O 1 J l c 3 B v b m R l b n R z J n F 1 b 3 Q 7 L C Z x d W 9 0 O 0 F 0 d H J p Y n V 0 Z S Z x d W 9 0 O y w m c X V v d D t W Y W x 1 Z S Z x d W 9 0 O 1 0 i I C 8 + P E V u d H J 5 I F R 5 c G U 9 I k Z p b G x T d G F 0 d X M i I F Z h b H V l P S J z Q 2 9 t c G x l d G U i I C 8 + P E V u d H J 5 I F R 5 c G U 9 I l J l b G F 0 a W 9 u c 2 h p c E l u Z m 9 D b 2 5 0 Y W l u Z X I i I F Z h b H V l P S J z e y Z x d W 9 0 O 2 N v b H V t b k N v d W 5 0 J n F 1 b 3 Q 7 O j M s J n F 1 b 3 Q 7 a 2 V 5 Q 2 9 s d W 1 u T m F t Z X M m c X V v d D s 6 W 1 0 s J n F 1 b 3 Q 7 c X V l c n l S Z W x h d G l v b n N o a X B z J n F 1 b 3 Q 7 O l t d L C Z x d W 9 0 O 2 N v b H V t b k l k Z W 5 0 a X R p Z X M m c X V v d D s 6 W y Z x d W 9 0 O 1 N l Y 3 R p b 2 4 x L 1 R h Y m x l M S 9 B d X R v U m V t b 3 Z l Z E N v b H V t b n M x L n t S Z X N w b 2 5 k Z W 5 0 c y w w f S Z x d W 9 0 O y w m c X V v d D t T Z W N 0 a W 9 u M S 9 U Y W J s Z T E v Q X V 0 b 1 J l b W 9 2 Z W R D b 2 x 1 b W 5 z M S 5 7 Q X R 0 c m l i d X R l L D F 9 J n F 1 b 3 Q 7 L C Z x d W 9 0 O 1 N l Y 3 R p b 2 4 x L 1 R h Y m x l M S 9 B d X R v U m V t b 3 Z l Z E N v b H V t b n M x L n t W Y W x 1 Z S w y f S Z x d W 9 0 O 1 0 s J n F 1 b 3 Q 7 Q 2 9 s d W 1 u Q 2 9 1 b n Q m c X V v d D s 6 M y w m c X V v d D t L Z X l D b 2 x 1 b W 5 O Y W 1 l c y Z x d W 9 0 O z p b X S w m c X V v d D t D b 2 x 1 b W 5 J Z G V u d G l 0 a W V z J n F 1 b 3 Q 7 O l s m c X V v d D t T Z W N 0 a W 9 u M S 9 U Y W J s Z T E v Q X V 0 b 1 J l b W 9 2 Z W R D b 2 x 1 b W 5 z M S 5 7 U m V z c G 9 u Z G V u d H M s M H 0 m c X V v d D s s J n F 1 b 3 Q 7 U 2 V j d G l v b j E v V G F i b G U x L 0 F 1 d G 9 S Z W 1 v d m V k Q 2 9 s d W 1 u c z E u e 0 F 0 d H J p Y n V 0 Z S w x f S Z x d W 9 0 O y w m c X V v d D t T Z W N 0 a W 9 u M S 9 U Y W J s Z T E v Q X V 0 b 1 J l b W 9 2 Z W R D b 2 x 1 b W 5 z M S 5 7 V m F s d W U s M n 0 m c X V v d D t d L C Z x d W 9 0 O 1 J l b G F 0 a W 9 u c 2 h p c E l u Z m 8 m c X V v d D s 6 W 1 1 9 I i A v P j w v U 3 R h Y m x l R W 5 0 c m l l c z 4 8 L 0 l 0 Z W 0 + P E l 0 Z W 0 + P E l 0 Z W 1 M b 2 N h d G l v b j 4 8 S X R l b V R 5 c G U + R m 9 y b X V s Y T w v S X R l b V R 5 c G U + P E l 0 Z W 1 Q Y X R o P l N l Y 3 R p b 2 4 x L 1 R h Y m x l M S 9 T b 3 V y Y 2 U 8 L 0 l 0 Z W 1 Q Y X R o P j w v S X R l b U x v Y 2 F 0 a W 9 u P j x T d G F i b G V F b n R y a W V z I C 8 + P C 9 J d G V t P j x J d G V t P j x J d G V t T G 9 j Y X R p b 2 4 + P E l 0 Z W 1 U e X B l P k Z v c m 1 1 b G E 8 L 0 l 0 Z W 1 U e X B l P j x J d G V t U G F 0 a D 5 T Z W N 0 a W 9 u M S 9 U Y W J s Z T E v Q 2 h h b m d l Z C U y M F R 5 c G U 8 L 0 l 0 Z W 1 Q Y X R o P j w v S X R l b U x v Y 2 F 0 a W 9 u P j x T d G F i b G V F b n R y a W V z I C 8 + P C 9 J d G V t P j x J d G V t P j x J d G V t T G 9 j Y X R p b 2 4 + P E l 0 Z W 1 U e X B l P k Z v c m 1 1 b G E 8 L 0 l 0 Z W 1 U e X B l P j x J d G V t U G F 0 a D 5 T Z W N 0 a W 9 u M S 9 U Y W J s Z T E v V W 5 w a X Z v d G V k J T I w Q 2 9 s d W 1 u c z w v S X R l b V B h d G g + P C 9 J d G V t T G 9 j Y X R p b 2 4 + P F N 0 Y W J s Z U V u d H J p Z X M g L z 4 8 L 0 l 0 Z W 0 + P C 9 J d G V t c z 4 8 L 0 x v Y 2 F s U G F j a 2 F n Z U 1 l d G F k Y X R h R m l s Z T 4 W A A A A U E s F B g A A A A A A A A A A A A A A A A A A A A A A A C Y B A A A B A A A A 0 I y d 3 w E V 0 R G M e g D A T 8 K X 6 w E A A A D j Q / N C X 9 Q Z T 5 G i t m O x j M 5 n A A A A A A I A A A A A A B B m A A A A A Q A A I A A A A F s A B V 3 l P g U U 9 W i 5 d d N q C V r R K a 8 q 8 9 g a T L D F y s J 5 a F 6 E A A A A A A 6 A A A A A A g A A I A A A A H h / V c v j / r S r j b M Z d 4 0 n O y p H p F 0 9 b 5 V N k w D t o q 3 t t N b F U A A A A G m G K p S R S y 7 V g U T b P d Y y X P d S c x G s + 0 3 D P 3 1 x 1 K k u y v j v F f 2 D G y c w 2 5 B Z E K S J n z C s 7 g o Z Q q P C Y U B H C d p 9 t D K 2 Z F j U h 7 / I 0 8 e m 4 x 0 f r R D 0 4 w V 3 Q A A A A G x z O T R 1 p 2 v O n D v p 1 s m D 3 D F g c 1 I h 7 N x e Y M m z U x 8 e + 7 g D T T B m 9 y I f a F o T C I F N P w 1 O K d E Q 3 D 5 2 U + w g 1 F n k M O l h J j U = < / D a t a M a s h u p > 
</file>

<file path=customXml/item2.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20" ma:contentTypeDescription="Create a new document." ma:contentTypeScope="" ma:versionID="f211d454b339b521e566a7ecc5cfc23b">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c25cfff16eb77238cd506a3218143e2c"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com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omment" ma:index="26" nillable="true" ma:displayName="comment" ma:format="Dropdown" ma:internalName="comment">
      <xsd:simpleType>
        <xsd:restriction base="dms:Note">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comment xmlns="b1a93a4b-4191-4dac-a588-8703f6ea68bd" xsi:nil="true"/>
    <TaxCatchAll xmlns="877e1bf8-3c17-4240-8681-664f773aba1e" xsi:nil="true"/>
  </documentManagement>
</p:properties>
</file>

<file path=customXml/itemProps1.xml><?xml version="1.0" encoding="utf-8"?>
<ds:datastoreItem xmlns:ds="http://schemas.openxmlformats.org/officeDocument/2006/customXml" ds:itemID="{8B92C8A7-82E3-447A-8769-7CCC26C0F3BE}">
  <ds:schemaRefs>
    <ds:schemaRef ds:uri="http://schemas.microsoft.com/DataMashup"/>
  </ds:schemaRefs>
</ds:datastoreItem>
</file>

<file path=customXml/itemProps2.xml><?xml version="1.0" encoding="utf-8"?>
<ds:datastoreItem xmlns:ds="http://schemas.openxmlformats.org/officeDocument/2006/customXml" ds:itemID="{E031527B-A4A5-41AB-A8FB-703147E1D259}"/>
</file>

<file path=customXml/itemProps3.xml><?xml version="1.0" encoding="utf-8"?>
<ds:datastoreItem xmlns:ds="http://schemas.openxmlformats.org/officeDocument/2006/customXml" ds:itemID="{002A4A90-126E-41C8-9D9F-18E2934AC465}"/>
</file>

<file path=customXml/itemProps4.xml><?xml version="1.0" encoding="utf-8"?>
<ds:datastoreItem xmlns:ds="http://schemas.openxmlformats.org/officeDocument/2006/customXml" ds:itemID="{A8055A37-5334-439A-BA1B-B886F0C856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Question 1</vt:lpstr>
      <vt:lpstr>Question 2</vt:lpstr>
      <vt:lpstr>Question 3.1</vt:lpstr>
      <vt:lpstr>Question 3.2</vt:lpstr>
      <vt:lpstr>Question 3.3</vt:lpstr>
      <vt:lpstr>Question 4</vt:lpstr>
      <vt:lpstr>Question 5</vt:lpstr>
      <vt:lpstr>Question 6</vt:lpstr>
      <vt:lpstr>Respondents Category</vt:lpstr>
      <vt:lpstr>Pivot</vt:lpstr>
      <vt:lpstr>Data</vt:lpstr>
      <vt:lpstr>Table1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Kazuko Yoshimura</cp:lastModifiedBy>
  <dcterms:created xsi:type="dcterms:W3CDTF">2025-08-28T13:57:19Z</dcterms:created>
  <dcterms:modified xsi:type="dcterms:W3CDTF">2025-08-29T17:27:39Z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ies>
</file>